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MIPVR\2025\"/>
    </mc:Choice>
  </mc:AlternateContent>
  <bookViews>
    <workbookView xWindow="0" yWindow="0" windowWidth="28800" windowHeight="12030" tabRatio="449" firstSheet="1" activeTab="1"/>
  </bookViews>
  <sheets>
    <sheet name="MATRIZ DE RIESGOS SDM (2)" sheetId="29" state="hidden" r:id="rId1"/>
    <sheet name="GES" sheetId="33" r:id="rId2"/>
    <sheet name="GES - DEPENDENCIA" sheetId="34" r:id="rId3"/>
    <sheet name="OAP" sheetId="32" r:id="rId4"/>
    <sheet name="OAJ" sheetId="35" r:id="rId5"/>
    <sheet name="DDDP" sheetId="46" r:id="rId6"/>
    <sheet name="DGC" sheetId="37" r:id="rId7"/>
    <sheet name="DED" sheetId="54" r:id="rId8"/>
    <sheet name="DTDP" sheetId="47" r:id="rId9"/>
    <sheet name="DSC" sheetId="53" r:id="rId10"/>
    <sheet name="DEVMAJ" sheetId="55" r:id="rId11"/>
    <sheet name="DAF" sheetId="52" r:id="rId12"/>
    <sheet name="DTH" sheetId="51" r:id="rId13"/>
    <sheet name="CEG" sheetId="49" r:id="rId14"/>
    <sheet name="DC" sheetId="50" r:id="rId15"/>
    <sheet name="CID" sheetId="48" r:id="rId16"/>
  </sheets>
  <externalReferences>
    <externalReference r:id="rId17"/>
  </externalReferences>
  <definedNames>
    <definedName name="_xlnm._FilterDatabase" localSheetId="13" hidden="1">CEG!$G$10:$I$31</definedName>
    <definedName name="_xlnm._FilterDatabase" localSheetId="15" hidden="1">CID!$G$10:$I$32</definedName>
    <definedName name="_xlnm._FilterDatabase" localSheetId="11" hidden="1">DAF!$A$10:$AA$10</definedName>
    <definedName name="_xlnm._FilterDatabase" localSheetId="14" hidden="1">DC!$G$10:$I$33</definedName>
    <definedName name="_xlnm._FilterDatabase" localSheetId="5" hidden="1">DDDP!$G$10:$I$32</definedName>
    <definedName name="_xlnm._FilterDatabase" localSheetId="7" hidden="1">DED!$G$10:$I$40</definedName>
    <definedName name="_xlnm._FilterDatabase" localSheetId="10" hidden="1">DEVMAJ!$G$10:$I$46</definedName>
    <definedName name="_xlnm._FilterDatabase" localSheetId="6" hidden="1">DGC!$F$9:$H$41</definedName>
    <definedName name="_xlnm._FilterDatabase" localSheetId="9" hidden="1">DSC!$G$10:$I$43</definedName>
    <definedName name="_xlnm._FilterDatabase" localSheetId="8" hidden="1">DTDP!$G$10:$I$47</definedName>
    <definedName name="_xlnm._FilterDatabase" localSheetId="12" hidden="1">DTH!$G$10:$I$39</definedName>
    <definedName name="_xlnm._FilterDatabase" localSheetId="2" hidden="1">'GES - DEPENDENCIA'!$B$9:$B$9</definedName>
    <definedName name="_xlnm._FilterDatabase" localSheetId="0" hidden="1">'MATRIZ DE RIESGOS SDM (2)'!$A$11:$CZ$148</definedName>
    <definedName name="_xlnm._FilterDatabase" localSheetId="4" hidden="1">OAJ!$G$10:$I$33</definedName>
    <definedName name="_xlnm._FilterDatabase" localSheetId="3" hidden="1">OAP!$G$10:$I$40</definedName>
    <definedName name="_xlnm.Print_Area" localSheetId="13">CEG!$A$1:$AA$33</definedName>
    <definedName name="_xlnm.Print_Area" localSheetId="15">CID!$A$1:$AA$33</definedName>
    <definedName name="_xlnm.Print_Area" localSheetId="11">DAF!$A$1:$AA$51</definedName>
    <definedName name="_xlnm.Print_Area" localSheetId="14">DC!$A$1:$AA$34</definedName>
    <definedName name="_xlnm.Print_Area" localSheetId="5">DDDP!$A$1:$AA$34</definedName>
    <definedName name="_xlnm.Print_Area" localSheetId="7">DED!$A$1:$AA$41</definedName>
    <definedName name="_xlnm.Print_Area" localSheetId="10">DEVMAJ!$A$1:$AA$47</definedName>
    <definedName name="_xlnm.Print_Area" localSheetId="9">DSC!$A$1:$AA$44</definedName>
    <definedName name="_xlnm.Print_Area" localSheetId="8">DTDP!$A$1:$AA$48</definedName>
    <definedName name="_xlnm.Print_Area" localSheetId="12">DTH!$A$1:$AA$40</definedName>
    <definedName name="_xlnm.Print_Area" localSheetId="1">GES!$A$1:$F$16</definedName>
    <definedName name="_xlnm.Print_Area" localSheetId="2">'GES - DEPENDENCIA'!$A$1:$H$22</definedName>
    <definedName name="_xlnm.Print_Area" localSheetId="4">OAJ!$A$1:$AA$33</definedName>
    <definedName name="_xlnm.Print_Area" localSheetId="3">OAP!$A$1:$AA$40</definedName>
    <definedName name="Biológico">#REF!</definedName>
    <definedName name="Biomecánico">#REF!</definedName>
    <definedName name="CLASE" localSheetId="1">#REF!</definedName>
    <definedName name="CLASE">#REF!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consecuencias">[1]Peligros!$M$161:$M$164</definedName>
    <definedName name="deficiencia">[1]Peligros!$H$136:$H$139</definedName>
    <definedName name="Descripción" localSheetId="1">#REF!</definedName>
    <definedName name="Descripción">#REF!</definedName>
    <definedName name="efectos" localSheetId="1">#REF!</definedName>
    <definedName name="efectos">#REF!</definedName>
    <definedName name="ENCABEZADO" localSheetId="1">#REF!</definedName>
    <definedName name="ENCABEZADO">#REF!</definedName>
    <definedName name="exposicion">[1]Peligros!$H$142:$H$145</definedName>
    <definedName name="FACTOR" localSheetId="1">#REF!</definedName>
    <definedName name="FACTOR">#REF!</definedName>
    <definedName name="Fenómenos.Naturales">#REF!</definedName>
    <definedName name="Físico">#REF!</definedName>
    <definedName name="Nivel" localSheetId="1">#REF!</definedName>
    <definedName name="Nivel">#REF!</definedName>
    <definedName name="PELIGROS">#REF!</definedName>
    <definedName name="Probabilidad" localSheetId="1">#REF!</definedName>
    <definedName name="Probabilidad">#REF!</definedName>
    <definedName name="Psicosocial">#REF!</definedName>
    <definedName name="Químic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48" l="1"/>
  <c r="U14" i="48" s="1"/>
  <c r="T17" i="48"/>
  <c r="U17" i="48" s="1"/>
  <c r="T16" i="48"/>
  <c r="U16" i="48" s="1"/>
  <c r="T18" i="48"/>
  <c r="U18" i="48" s="1"/>
  <c r="T15" i="48"/>
  <c r="U15" i="48"/>
  <c r="T23" i="50"/>
  <c r="T19" i="50"/>
  <c r="T15" i="50"/>
  <c r="U15" i="50" s="1"/>
  <c r="T16" i="50"/>
  <c r="U16" i="50" s="1"/>
  <c r="T13" i="50"/>
  <c r="U13" i="50" s="1"/>
  <c r="T19" i="49"/>
  <c r="U19" i="49" s="1"/>
  <c r="T15" i="49"/>
  <c r="U15" i="49" s="1"/>
  <c r="U13" i="49"/>
  <c r="T19" i="51"/>
  <c r="U19" i="51" s="1"/>
  <c r="T20" i="51"/>
  <c r="U20" i="51"/>
  <c r="T23" i="51"/>
  <c r="U23" i="51" s="1"/>
  <c r="T13" i="51"/>
  <c r="U13" i="51" s="1"/>
  <c r="T14" i="51"/>
  <c r="U14" i="51"/>
  <c r="T15" i="51"/>
  <c r="U15" i="51"/>
  <c r="T18" i="52"/>
  <c r="U18" i="52" s="1"/>
  <c r="T17" i="52"/>
  <c r="U17" i="52" s="1"/>
  <c r="T16" i="52"/>
  <c r="U16" i="52" s="1"/>
  <c r="T14" i="52"/>
  <c r="U14" i="52" s="1"/>
  <c r="U15" i="52"/>
  <c r="T15" i="52"/>
  <c r="T21" i="50" l="1"/>
  <c r="U21" i="50"/>
  <c r="T22" i="50"/>
  <c r="U22" i="50"/>
  <c r="T22" i="51"/>
  <c r="U22" i="51"/>
  <c r="P35" i="51"/>
  <c r="S35" i="51"/>
  <c r="S36" i="51"/>
  <c r="S37" i="51"/>
  <c r="S38" i="51"/>
  <c r="T29" i="47"/>
  <c r="U29" i="47"/>
  <c r="T19" i="55"/>
  <c r="U19" i="55"/>
  <c r="T41" i="52"/>
  <c r="U41" i="52"/>
  <c r="P39" i="52"/>
  <c r="P40" i="52"/>
  <c r="P41" i="52"/>
  <c r="P42" i="52"/>
  <c r="P43" i="52"/>
  <c r="P37" i="52"/>
  <c r="P38" i="52"/>
  <c r="P36" i="52"/>
  <c r="T21" i="52"/>
  <c r="U21" i="52"/>
  <c r="T21" i="47"/>
  <c r="U21" i="47"/>
  <c r="T22" i="47"/>
  <c r="U22" i="47"/>
  <c r="T19" i="48"/>
  <c r="U19" i="48"/>
  <c r="P18" i="48"/>
  <c r="P17" i="48"/>
  <c r="P16" i="48"/>
  <c r="P15" i="48"/>
  <c r="P14" i="48"/>
  <c r="P13" i="48"/>
  <c r="U19" i="50"/>
  <c r="P18" i="50"/>
  <c r="P17" i="50"/>
  <c r="P16" i="50"/>
  <c r="P15" i="50"/>
  <c r="P14" i="50"/>
  <c r="P13" i="50"/>
  <c r="P18" i="49"/>
  <c r="P17" i="49"/>
  <c r="P16" i="49"/>
  <c r="P15" i="49"/>
  <c r="P14" i="49"/>
  <c r="P13" i="49"/>
  <c r="U18" i="51"/>
  <c r="P18" i="51"/>
  <c r="P17" i="51"/>
  <c r="P16" i="51"/>
  <c r="P15" i="51"/>
  <c r="P14" i="51"/>
  <c r="P13" i="51"/>
  <c r="P18" i="52"/>
  <c r="P17" i="52"/>
  <c r="P16" i="52"/>
  <c r="P15" i="52"/>
  <c r="P14" i="52"/>
  <c r="P13" i="52"/>
  <c r="P17" i="55"/>
  <c r="P16" i="55"/>
  <c r="P15" i="55"/>
  <c r="P14" i="55"/>
  <c r="P13" i="55"/>
  <c r="P12" i="55"/>
  <c r="P37" i="53"/>
  <c r="P36" i="53"/>
  <c r="P35" i="53"/>
  <c r="P34" i="53"/>
  <c r="P33" i="53"/>
  <c r="P32" i="53"/>
  <c r="P18" i="47"/>
  <c r="P17" i="47"/>
  <c r="P16" i="47"/>
  <c r="P15" i="47"/>
  <c r="P14" i="47"/>
  <c r="P13" i="47"/>
  <c r="P18" i="54"/>
  <c r="P17" i="54"/>
  <c r="P16" i="54"/>
  <c r="P15" i="54"/>
  <c r="P14" i="54"/>
  <c r="P13" i="54"/>
  <c r="O17" i="37"/>
  <c r="O16" i="37"/>
  <c r="O15" i="37"/>
  <c r="O14" i="37"/>
  <c r="O13" i="37"/>
  <c r="O12" i="37"/>
  <c r="P19" i="54"/>
  <c r="P19" i="46"/>
  <c r="P18" i="46"/>
  <c r="P17" i="46"/>
  <c r="P16" i="46"/>
  <c r="P15" i="46"/>
  <c r="P14" i="46"/>
  <c r="P13" i="46"/>
  <c r="O18" i="37"/>
  <c r="P18" i="37"/>
  <c r="R18" i="37"/>
  <c r="S18" i="37"/>
  <c r="T18" i="37"/>
  <c r="P18" i="35"/>
  <c r="P17" i="35"/>
  <c r="P16" i="35"/>
  <c r="P15" i="35"/>
  <c r="P14" i="35"/>
  <c r="P13" i="35"/>
  <c r="P11" i="48"/>
  <c r="P11" i="50"/>
  <c r="P11" i="49"/>
  <c r="P11" i="51"/>
  <c r="P11" i="52"/>
  <c r="S29" i="53"/>
  <c r="T29" i="53" s="1"/>
  <c r="U29" i="53" s="1"/>
  <c r="S28" i="53"/>
  <c r="T28" i="53" s="1"/>
  <c r="U28" i="53" s="1"/>
  <c r="S21" i="53"/>
  <c r="T21" i="53" s="1"/>
  <c r="U21" i="53" s="1"/>
  <c r="P11" i="53"/>
  <c r="S43" i="47"/>
  <c r="T43" i="47" s="1"/>
  <c r="U43" i="47" s="1"/>
  <c r="S33" i="47"/>
  <c r="T33" i="47" s="1"/>
  <c r="U33" i="47" s="1"/>
  <c r="S32" i="47"/>
  <c r="T32" i="47" s="1"/>
  <c r="U32" i="47" s="1"/>
  <c r="P11" i="47"/>
  <c r="S34" i="54"/>
  <c r="T34" i="54" s="1"/>
  <c r="U34" i="54" s="1"/>
  <c r="S33" i="54"/>
  <c r="T33" i="54" s="1"/>
  <c r="U33" i="54" s="1"/>
  <c r="P11" i="54"/>
  <c r="R36" i="37"/>
  <c r="R35" i="37"/>
  <c r="O10" i="37"/>
  <c r="R10" i="37" s="1"/>
  <c r="P11" i="46"/>
  <c r="P28" i="35"/>
  <c r="P31" i="48"/>
  <c r="S31" i="48" s="1"/>
  <c r="T31" i="48" s="1"/>
  <c r="U31" i="48" s="1"/>
  <c r="P30" i="48"/>
  <c r="P27" i="48"/>
  <c r="P26" i="48"/>
  <c r="P25" i="48"/>
  <c r="P23" i="48"/>
  <c r="P32" i="50"/>
  <c r="S32" i="50" s="1"/>
  <c r="T32" i="50" s="1"/>
  <c r="U32" i="50" s="1"/>
  <c r="P30" i="50"/>
  <c r="P27" i="50"/>
  <c r="P26" i="50"/>
  <c r="P25" i="50"/>
  <c r="P23" i="50"/>
  <c r="P31" i="49"/>
  <c r="S31" i="49" s="1"/>
  <c r="T31" i="49" s="1"/>
  <c r="U31" i="49" s="1"/>
  <c r="P30" i="49"/>
  <c r="P27" i="49"/>
  <c r="P26" i="49"/>
  <c r="P25" i="49"/>
  <c r="P23" i="49"/>
  <c r="P38" i="51"/>
  <c r="T38" i="51" s="1"/>
  <c r="U38" i="51" s="1"/>
  <c r="P37" i="51"/>
  <c r="P30" i="51"/>
  <c r="P27" i="51"/>
  <c r="P23" i="51"/>
  <c r="P30" i="52"/>
  <c r="S30" i="52" s="1"/>
  <c r="T30" i="52" s="1"/>
  <c r="U30" i="52" s="1"/>
  <c r="P29" i="52"/>
  <c r="Q29" i="52"/>
  <c r="S29" i="52"/>
  <c r="T29" i="52"/>
  <c r="U29" i="52"/>
  <c r="P26" i="52"/>
  <c r="P25" i="52"/>
  <c r="P23" i="52"/>
  <c r="P29" i="55"/>
  <c r="P26" i="55"/>
  <c r="P25" i="55"/>
  <c r="P24" i="55"/>
  <c r="P27" i="53"/>
  <c r="S27" i="53" s="1"/>
  <c r="T27" i="53" s="1"/>
  <c r="U27" i="53" s="1"/>
  <c r="P26" i="53"/>
  <c r="P25" i="47"/>
  <c r="P17" i="53"/>
  <c r="T42" i="47"/>
  <c r="U42" i="47" s="1"/>
  <c r="T41" i="47"/>
  <c r="U41" i="47" s="1"/>
  <c r="T40" i="47"/>
  <c r="U40" i="47" s="1"/>
  <c r="P30" i="47"/>
  <c r="P27" i="47"/>
  <c r="P24" i="47"/>
  <c r="P23" i="47"/>
  <c r="P32" i="54"/>
  <c r="P31" i="54"/>
  <c r="P28" i="54"/>
  <c r="P27" i="54"/>
  <c r="O27" i="37"/>
  <c r="P27" i="37"/>
  <c r="R27" i="37"/>
  <c r="S27" i="37"/>
  <c r="T27" i="37"/>
  <c r="P26" i="54"/>
  <c r="P25" i="54"/>
  <c r="P23" i="54"/>
  <c r="O32" i="37"/>
  <c r="R32" i="37" s="1"/>
  <c r="S32" i="37" s="1"/>
  <c r="T32" i="37" s="1"/>
  <c r="O31" i="37"/>
  <c r="O28" i="37"/>
  <c r="O25" i="37"/>
  <c r="O23" i="37"/>
  <c r="P32" i="46"/>
  <c r="S32" i="46" s="1"/>
  <c r="T32" i="46" s="1"/>
  <c r="U32" i="46" s="1"/>
  <c r="P30" i="46"/>
  <c r="P27" i="46"/>
  <c r="P25" i="46"/>
  <c r="P24" i="46"/>
  <c r="P23" i="46"/>
  <c r="T31" i="35"/>
  <c r="U31" i="35"/>
  <c r="P31" i="35"/>
  <c r="S31" i="35" s="1"/>
  <c r="P30" i="35"/>
  <c r="P27" i="35"/>
  <c r="P26" i="35"/>
  <c r="P25" i="35"/>
  <c r="P23" i="35"/>
  <c r="P24" i="48"/>
  <c r="P22" i="48"/>
  <c r="P21" i="48"/>
  <c r="P20" i="48"/>
  <c r="P24" i="49"/>
  <c r="P22" i="49"/>
  <c r="P21" i="49"/>
  <c r="P20" i="49"/>
  <c r="P24" i="50"/>
  <c r="P22" i="50"/>
  <c r="P21" i="50"/>
  <c r="P20" i="50"/>
  <c r="P34" i="51"/>
  <c r="P24" i="51"/>
  <c r="P22" i="51"/>
  <c r="P21" i="51"/>
  <c r="P20" i="51"/>
  <c r="P24" i="52"/>
  <c r="P22" i="52"/>
  <c r="P21" i="52"/>
  <c r="P20" i="52"/>
  <c r="P44" i="55"/>
  <c r="Q44" i="55"/>
  <c r="S44" i="55"/>
  <c r="T44" i="55"/>
  <c r="U44" i="55"/>
  <c r="P23" i="55"/>
  <c r="P22" i="55"/>
  <c r="P21" i="55"/>
  <c r="P26" i="47"/>
  <c r="P22" i="47"/>
  <c r="P21" i="47"/>
  <c r="P20" i="47"/>
  <c r="P18" i="53"/>
  <c r="P16" i="53"/>
  <c r="P15" i="53"/>
  <c r="P14" i="53"/>
  <c r="P24" i="54"/>
  <c r="P22" i="54"/>
  <c r="O22" i="37"/>
  <c r="P22" i="37"/>
  <c r="R22" i="37"/>
  <c r="S22" i="37"/>
  <c r="T22" i="37"/>
  <c r="P21" i="54"/>
  <c r="P20" i="54"/>
  <c r="O24" i="37"/>
  <c r="P26" i="46"/>
  <c r="Q26" i="46"/>
  <c r="S26" i="46"/>
  <c r="T26" i="46"/>
  <c r="U26" i="46"/>
  <c r="O21" i="37"/>
  <c r="P24" i="35"/>
  <c r="P21" i="35"/>
  <c r="P20" i="35"/>
  <c r="O19" i="37"/>
  <c r="P19" i="37"/>
  <c r="R19" i="37"/>
  <c r="S19" i="37"/>
  <c r="T19" i="37"/>
  <c r="O20" i="37"/>
  <c r="P20" i="37"/>
  <c r="R20" i="37"/>
  <c r="S20" i="37"/>
  <c r="T20" i="37"/>
  <c r="P22" i="46"/>
  <c r="P21" i="46"/>
  <c r="P20" i="46"/>
  <c r="P22" i="35"/>
  <c r="S39" i="52"/>
  <c r="T39" i="52" s="1"/>
  <c r="U39" i="52" s="1"/>
  <c r="P39" i="55"/>
  <c r="S39" i="55" s="1"/>
  <c r="P40" i="55"/>
  <c r="S40" i="55" s="1"/>
  <c r="P41" i="55"/>
  <c r="S41" i="55" s="1"/>
  <c r="P42" i="55"/>
  <c r="S42" i="55" s="1"/>
  <c r="P43" i="55"/>
  <c r="P36" i="55"/>
  <c r="S36" i="55" s="1"/>
  <c r="P37" i="55"/>
  <c r="S37" i="55" s="1"/>
  <c r="P38" i="55"/>
  <c r="S38" i="55" s="1"/>
  <c r="P35" i="55"/>
  <c r="S35" i="55" s="1"/>
  <c r="P34" i="55"/>
  <c r="S34" i="55" s="1"/>
  <c r="T34" i="55" s="1"/>
  <c r="U34" i="55" s="1"/>
  <c r="P33" i="55"/>
  <c r="S33" i="55" s="1"/>
  <c r="T33" i="55" s="1"/>
  <c r="U33" i="55" s="1"/>
  <c r="P32" i="55"/>
  <c r="S32" i="55" s="1"/>
  <c r="P31" i="55"/>
  <c r="S31" i="55" s="1"/>
  <c r="P34" i="32"/>
  <c r="S34" i="32" s="1"/>
  <c r="T34" i="32" s="1"/>
  <c r="U34" i="32" s="1"/>
  <c r="P38" i="32"/>
  <c r="S38" i="32" s="1"/>
  <c r="T38" i="32" s="1"/>
  <c r="U38" i="32" s="1"/>
  <c r="P37" i="32"/>
  <c r="S37" i="32" s="1"/>
  <c r="T37" i="32" s="1"/>
  <c r="U37" i="32" s="1"/>
  <c r="P36" i="32"/>
  <c r="S36" i="32" s="1"/>
  <c r="T36" i="32" s="1"/>
  <c r="U36" i="32" s="1"/>
  <c r="S13" i="48" l="1"/>
  <c r="T13" i="48" s="1"/>
  <c r="U13" i="48" s="1"/>
  <c r="Q13" i="48"/>
  <c r="S14" i="48"/>
  <c r="Q14" i="48"/>
  <c r="S15" i="48"/>
  <c r="Q15" i="48"/>
  <c r="S16" i="48"/>
  <c r="Q16" i="48"/>
  <c r="S17" i="48"/>
  <c r="Q17" i="48"/>
  <c r="S18" i="48"/>
  <c r="Q18" i="48"/>
  <c r="S13" i="50"/>
  <c r="Q13" i="50"/>
  <c r="S14" i="50"/>
  <c r="T14" i="50" s="1"/>
  <c r="U14" i="50" s="1"/>
  <c r="Q14" i="50"/>
  <c r="S15" i="50"/>
  <c r="Q15" i="50"/>
  <c r="S16" i="50"/>
  <c r="Q16" i="50"/>
  <c r="S17" i="50"/>
  <c r="T17" i="50" s="1"/>
  <c r="U17" i="50" s="1"/>
  <c r="Q17" i="50"/>
  <c r="S18" i="50"/>
  <c r="T18" i="50" s="1"/>
  <c r="U18" i="50" s="1"/>
  <c r="Q18" i="50"/>
  <c r="S13" i="49"/>
  <c r="T13" i="49" s="1"/>
  <c r="Q13" i="49"/>
  <c r="S14" i="49"/>
  <c r="T14" i="49" s="1"/>
  <c r="U14" i="49" s="1"/>
  <c r="Q14" i="49"/>
  <c r="S15" i="49"/>
  <c r="Q15" i="49"/>
  <c r="S16" i="49"/>
  <c r="T16" i="49" s="1"/>
  <c r="U16" i="49" s="1"/>
  <c r="Q16" i="49"/>
  <c r="S17" i="49"/>
  <c r="T17" i="49" s="1"/>
  <c r="U17" i="49" s="1"/>
  <c r="Q17" i="49"/>
  <c r="S18" i="49"/>
  <c r="T18" i="49" s="1"/>
  <c r="U18" i="49" s="1"/>
  <c r="Q18" i="49"/>
  <c r="S13" i="51"/>
  <c r="Q13" i="51"/>
  <c r="S14" i="51"/>
  <c r="Q14" i="51"/>
  <c r="S15" i="51"/>
  <c r="Q15" i="51"/>
  <c r="S16" i="51"/>
  <c r="T16" i="51" s="1"/>
  <c r="U16" i="51" s="1"/>
  <c r="Q16" i="51"/>
  <c r="S17" i="51"/>
  <c r="T17" i="51" s="1"/>
  <c r="U17" i="51" s="1"/>
  <c r="Q17" i="51"/>
  <c r="S18" i="51"/>
  <c r="T18" i="51" s="1"/>
  <c r="Q18" i="51"/>
  <c r="S13" i="52"/>
  <c r="T13" i="52" s="1"/>
  <c r="U13" i="52" s="1"/>
  <c r="Q13" i="52"/>
  <c r="S14" i="52"/>
  <c r="Q14" i="52"/>
  <c r="S15" i="52"/>
  <c r="Q15" i="52"/>
  <c r="S16" i="52"/>
  <c r="Q16" i="52"/>
  <c r="S17" i="52"/>
  <c r="Q17" i="52"/>
  <c r="S18" i="52"/>
  <c r="Q18" i="52"/>
  <c r="S12" i="55"/>
  <c r="T12" i="55" s="1"/>
  <c r="U12" i="55" s="1"/>
  <c r="Q12" i="55"/>
  <c r="S13" i="55"/>
  <c r="T13" i="55" s="1"/>
  <c r="U13" i="55" s="1"/>
  <c r="Q13" i="55"/>
  <c r="S14" i="55"/>
  <c r="T14" i="55" s="1"/>
  <c r="U14" i="55" s="1"/>
  <c r="Q14" i="55"/>
  <c r="S15" i="55"/>
  <c r="T15" i="55" s="1"/>
  <c r="U15" i="55" s="1"/>
  <c r="Q15" i="55"/>
  <c r="S16" i="55"/>
  <c r="T16" i="55" s="1"/>
  <c r="U16" i="55" s="1"/>
  <c r="Q16" i="55"/>
  <c r="S17" i="55"/>
  <c r="T17" i="55" s="1"/>
  <c r="U17" i="55" s="1"/>
  <c r="Q17" i="55"/>
  <c r="S32" i="53"/>
  <c r="T32" i="53" s="1"/>
  <c r="U32" i="53" s="1"/>
  <c r="Q32" i="53"/>
  <c r="S33" i="53"/>
  <c r="T33" i="53" s="1"/>
  <c r="U33" i="53" s="1"/>
  <c r="Q33" i="53"/>
  <c r="S34" i="53"/>
  <c r="T34" i="53" s="1"/>
  <c r="U34" i="53" s="1"/>
  <c r="Q34" i="53"/>
  <c r="S35" i="53"/>
  <c r="T35" i="53" s="1"/>
  <c r="U35" i="53" s="1"/>
  <c r="Q35" i="53"/>
  <c r="S36" i="53"/>
  <c r="T36" i="53" s="1"/>
  <c r="U36" i="53" s="1"/>
  <c r="Q36" i="53"/>
  <c r="S37" i="53"/>
  <c r="T37" i="53" s="1"/>
  <c r="U37" i="53" s="1"/>
  <c r="Q37" i="53"/>
  <c r="S13" i="47"/>
  <c r="T13" i="47" s="1"/>
  <c r="U13" i="47" s="1"/>
  <c r="Q13" i="47"/>
  <c r="S14" i="47"/>
  <c r="T14" i="47" s="1"/>
  <c r="U14" i="47" s="1"/>
  <c r="Q14" i="47"/>
  <c r="S15" i="47"/>
  <c r="T15" i="47" s="1"/>
  <c r="U15" i="47" s="1"/>
  <c r="Q15" i="47"/>
  <c r="S16" i="47"/>
  <c r="T16" i="47" s="1"/>
  <c r="U16" i="47" s="1"/>
  <c r="Q16" i="47"/>
  <c r="S17" i="47"/>
  <c r="T17" i="47" s="1"/>
  <c r="U17" i="47" s="1"/>
  <c r="Q17" i="47"/>
  <c r="S18" i="47"/>
  <c r="T18" i="47" s="1"/>
  <c r="U18" i="47" s="1"/>
  <c r="Q18" i="47"/>
  <c r="S13" i="54"/>
  <c r="T13" i="54" s="1"/>
  <c r="U13" i="54" s="1"/>
  <c r="Q13" i="54"/>
  <c r="S14" i="54"/>
  <c r="T14" i="54" s="1"/>
  <c r="U14" i="54" s="1"/>
  <c r="Q14" i="54"/>
  <c r="S15" i="54"/>
  <c r="T15" i="54" s="1"/>
  <c r="U15" i="54" s="1"/>
  <c r="Q15" i="54"/>
  <c r="S16" i="54"/>
  <c r="T16" i="54" s="1"/>
  <c r="U16" i="54" s="1"/>
  <c r="Q16" i="54"/>
  <c r="S17" i="54"/>
  <c r="T17" i="54" s="1"/>
  <c r="U17" i="54" s="1"/>
  <c r="Q17" i="54"/>
  <c r="S18" i="54"/>
  <c r="T18" i="54" s="1"/>
  <c r="U18" i="54" s="1"/>
  <c r="Q18" i="54"/>
  <c r="R12" i="37"/>
  <c r="S12" i="37" s="1"/>
  <c r="T12" i="37" s="1"/>
  <c r="P12" i="37"/>
  <c r="R13" i="37"/>
  <c r="S13" i="37" s="1"/>
  <c r="T13" i="37" s="1"/>
  <c r="P13" i="37"/>
  <c r="R14" i="37"/>
  <c r="S14" i="37" s="1"/>
  <c r="T14" i="37" s="1"/>
  <c r="P14" i="37"/>
  <c r="R15" i="37"/>
  <c r="S15" i="37" s="1"/>
  <c r="T15" i="37" s="1"/>
  <c r="P15" i="37"/>
  <c r="R16" i="37"/>
  <c r="S16" i="37" s="1"/>
  <c r="T16" i="37" s="1"/>
  <c r="P16" i="37"/>
  <c r="R17" i="37"/>
  <c r="S17" i="37" s="1"/>
  <c r="T17" i="37" s="1"/>
  <c r="P17" i="37"/>
  <c r="S19" i="54"/>
  <c r="T19" i="54" s="1"/>
  <c r="U19" i="54" s="1"/>
  <c r="Q19" i="54"/>
  <c r="S13" i="46"/>
  <c r="T13" i="46" s="1"/>
  <c r="U13" i="46" s="1"/>
  <c r="Q13" i="46"/>
  <c r="S14" i="46"/>
  <c r="T14" i="46" s="1"/>
  <c r="U14" i="46" s="1"/>
  <c r="Q14" i="46"/>
  <c r="S15" i="46"/>
  <c r="T15" i="46" s="1"/>
  <c r="U15" i="46" s="1"/>
  <c r="Q15" i="46"/>
  <c r="S16" i="46"/>
  <c r="T16" i="46" s="1"/>
  <c r="U16" i="46" s="1"/>
  <c r="Q16" i="46"/>
  <c r="S17" i="46"/>
  <c r="T17" i="46" s="1"/>
  <c r="U17" i="46" s="1"/>
  <c r="Q17" i="46"/>
  <c r="S18" i="46"/>
  <c r="T18" i="46" s="1"/>
  <c r="U18" i="46" s="1"/>
  <c r="Q18" i="46"/>
  <c r="S19" i="46"/>
  <c r="T19" i="46" s="1"/>
  <c r="U19" i="46" s="1"/>
  <c r="Q19" i="46"/>
  <c r="S13" i="35"/>
  <c r="T13" i="35" s="1"/>
  <c r="U13" i="35" s="1"/>
  <c r="Q13" i="35"/>
  <c r="S14" i="35"/>
  <c r="T14" i="35" s="1"/>
  <c r="U14" i="35" s="1"/>
  <c r="Q14" i="35"/>
  <c r="S15" i="35"/>
  <c r="T15" i="35" s="1"/>
  <c r="U15" i="35" s="1"/>
  <c r="Q15" i="35"/>
  <c r="S16" i="35"/>
  <c r="T16" i="35" s="1"/>
  <c r="U16" i="35" s="1"/>
  <c r="Q16" i="35"/>
  <c r="S17" i="35"/>
  <c r="T17" i="35" s="1"/>
  <c r="U17" i="35" s="1"/>
  <c r="Q17" i="35"/>
  <c r="S18" i="35"/>
  <c r="T18" i="35" s="1"/>
  <c r="U18" i="35" s="1"/>
  <c r="Q18" i="35"/>
  <c r="S11" i="48"/>
  <c r="T11" i="48" s="1"/>
  <c r="U11" i="48" s="1"/>
  <c r="Q11" i="48"/>
  <c r="S11" i="50"/>
  <c r="T11" i="50" s="1"/>
  <c r="U11" i="50" s="1"/>
  <c r="Q11" i="50"/>
  <c r="S11" i="49"/>
  <c r="T11" i="49" s="1"/>
  <c r="U11" i="49" s="1"/>
  <c r="Q11" i="49"/>
  <c r="S11" i="51"/>
  <c r="T11" i="51" s="1"/>
  <c r="U11" i="51" s="1"/>
  <c r="Q11" i="51"/>
  <c r="S11" i="52"/>
  <c r="T11" i="52" s="1"/>
  <c r="U11" i="52" s="1"/>
  <c r="Q11" i="52"/>
  <c r="S11" i="53"/>
  <c r="T11" i="53" s="1"/>
  <c r="U11" i="53" s="1"/>
  <c r="Q11" i="53"/>
  <c r="S11" i="47"/>
  <c r="T11" i="47" s="1"/>
  <c r="U11" i="47" s="1"/>
  <c r="Q11" i="47"/>
  <c r="S11" i="54"/>
  <c r="T11" i="54" s="1"/>
  <c r="U11" i="54" s="1"/>
  <c r="Q11" i="54"/>
  <c r="S10" i="37"/>
  <c r="T10" i="37" s="1"/>
  <c r="P10" i="37"/>
  <c r="S11" i="46"/>
  <c r="T11" i="46" s="1"/>
  <c r="U11" i="46" s="1"/>
  <c r="Q11" i="46"/>
  <c r="S28" i="35"/>
  <c r="T28" i="35" s="1"/>
  <c r="U28" i="35" s="1"/>
  <c r="Q28" i="35"/>
  <c r="S30" i="48"/>
  <c r="T30" i="48" s="1"/>
  <c r="U30" i="48" s="1"/>
  <c r="Q30" i="48"/>
  <c r="S27" i="48"/>
  <c r="T27" i="48" s="1"/>
  <c r="U27" i="48" s="1"/>
  <c r="Q27" i="48"/>
  <c r="S26" i="48"/>
  <c r="T26" i="48" s="1"/>
  <c r="U26" i="48" s="1"/>
  <c r="Q26" i="48"/>
  <c r="S25" i="48"/>
  <c r="T25" i="48" s="1"/>
  <c r="U25" i="48" s="1"/>
  <c r="Q25" i="48"/>
  <c r="S23" i="48"/>
  <c r="T23" i="48" s="1"/>
  <c r="U23" i="48" s="1"/>
  <c r="Q23" i="48"/>
  <c r="S30" i="50"/>
  <c r="T30" i="50" s="1"/>
  <c r="U30" i="50" s="1"/>
  <c r="Q30" i="50"/>
  <c r="S27" i="50"/>
  <c r="T27" i="50" s="1"/>
  <c r="U27" i="50" s="1"/>
  <c r="Q27" i="50"/>
  <c r="S26" i="50"/>
  <c r="T26" i="50" s="1"/>
  <c r="U26" i="50" s="1"/>
  <c r="Q26" i="50"/>
  <c r="S25" i="50"/>
  <c r="T25" i="50" s="1"/>
  <c r="U25" i="50" s="1"/>
  <c r="Q25" i="50"/>
  <c r="S23" i="50"/>
  <c r="U23" i="50" s="1"/>
  <c r="Q23" i="50"/>
  <c r="S30" i="49"/>
  <c r="T30" i="49" s="1"/>
  <c r="U30" i="49" s="1"/>
  <c r="Q30" i="49"/>
  <c r="S27" i="49"/>
  <c r="T27" i="49" s="1"/>
  <c r="U27" i="49" s="1"/>
  <c r="Q27" i="49"/>
  <c r="S26" i="49"/>
  <c r="T26" i="49" s="1"/>
  <c r="U26" i="49" s="1"/>
  <c r="Q26" i="49"/>
  <c r="S25" i="49"/>
  <c r="T25" i="49" s="1"/>
  <c r="U25" i="49" s="1"/>
  <c r="Q25" i="49"/>
  <c r="S23" i="49"/>
  <c r="T23" i="49" s="1"/>
  <c r="U23" i="49" s="1"/>
  <c r="Q23" i="49"/>
  <c r="T37" i="51"/>
  <c r="U37" i="51" s="1"/>
  <c r="Q37" i="51"/>
  <c r="S30" i="51"/>
  <c r="T30" i="51" s="1"/>
  <c r="U30" i="51" s="1"/>
  <c r="Q30" i="51"/>
  <c r="S27" i="51"/>
  <c r="T27" i="51" s="1"/>
  <c r="U27" i="51" s="1"/>
  <c r="Q27" i="51"/>
  <c r="S23" i="51"/>
  <c r="Q23" i="51"/>
  <c r="S26" i="52"/>
  <c r="T26" i="52" s="1"/>
  <c r="U26" i="52" s="1"/>
  <c r="Q26" i="52"/>
  <c r="S25" i="52"/>
  <c r="T25" i="52" s="1"/>
  <c r="U25" i="52" s="1"/>
  <c r="Q25" i="52"/>
  <c r="S23" i="52"/>
  <c r="T23" i="52" s="1"/>
  <c r="U23" i="52" s="1"/>
  <c r="Q23" i="52"/>
  <c r="S29" i="55"/>
  <c r="T29" i="55" s="1"/>
  <c r="U29" i="55" s="1"/>
  <c r="Q29" i="55"/>
  <c r="S26" i="55"/>
  <c r="T26" i="55" s="1"/>
  <c r="U26" i="55" s="1"/>
  <c r="Q26" i="55"/>
  <c r="S25" i="55"/>
  <c r="T25" i="55" s="1"/>
  <c r="U25" i="55" s="1"/>
  <c r="Q25" i="55"/>
  <c r="S24" i="55"/>
  <c r="T24" i="55" s="1"/>
  <c r="U24" i="55" s="1"/>
  <c r="Q24" i="55"/>
  <c r="S26" i="53"/>
  <c r="T26" i="53" s="1"/>
  <c r="U26" i="53" s="1"/>
  <c r="Q26" i="53"/>
  <c r="S25" i="47"/>
  <c r="T25" i="47" s="1"/>
  <c r="U25" i="47" s="1"/>
  <c r="Q25" i="47"/>
  <c r="S17" i="53"/>
  <c r="T17" i="53" s="1"/>
  <c r="U17" i="53" s="1"/>
  <c r="Q17" i="53"/>
  <c r="S30" i="47"/>
  <c r="T30" i="47" s="1"/>
  <c r="U30" i="47" s="1"/>
  <c r="Q30" i="47"/>
  <c r="S27" i="47"/>
  <c r="T27" i="47" s="1"/>
  <c r="U27" i="47" s="1"/>
  <c r="Q27" i="47"/>
  <c r="S24" i="47"/>
  <c r="T24" i="47" s="1"/>
  <c r="U24" i="47" s="1"/>
  <c r="Q24" i="47"/>
  <c r="S23" i="47"/>
  <c r="T23" i="47" s="1"/>
  <c r="U23" i="47" s="1"/>
  <c r="Q23" i="47"/>
  <c r="S32" i="54"/>
  <c r="T32" i="54" s="1"/>
  <c r="U32" i="54" s="1"/>
  <c r="Q32" i="54"/>
  <c r="S31" i="54"/>
  <c r="T31" i="54" s="1"/>
  <c r="U31" i="54" s="1"/>
  <c r="Q31" i="54"/>
  <c r="S28" i="54"/>
  <c r="T28" i="54" s="1"/>
  <c r="U28" i="54" s="1"/>
  <c r="Q28" i="54"/>
  <c r="S27" i="54"/>
  <c r="T27" i="54" s="1"/>
  <c r="U27" i="54" s="1"/>
  <c r="Q27" i="54"/>
  <c r="S26" i="54"/>
  <c r="T26" i="54" s="1"/>
  <c r="U26" i="54" s="1"/>
  <c r="Q26" i="54"/>
  <c r="S25" i="54"/>
  <c r="T25" i="54" s="1"/>
  <c r="U25" i="54" s="1"/>
  <c r="Q25" i="54"/>
  <c r="S23" i="54"/>
  <c r="T23" i="54" s="1"/>
  <c r="U23" i="54" s="1"/>
  <c r="Q23" i="54"/>
  <c r="R31" i="37"/>
  <c r="S31" i="37" s="1"/>
  <c r="T31" i="37" s="1"/>
  <c r="P31" i="37"/>
  <c r="R28" i="37"/>
  <c r="S28" i="37" s="1"/>
  <c r="T28" i="37" s="1"/>
  <c r="P28" i="37"/>
  <c r="R25" i="37"/>
  <c r="S25" i="37" s="1"/>
  <c r="T25" i="37" s="1"/>
  <c r="P25" i="37"/>
  <c r="R23" i="37"/>
  <c r="S23" i="37" s="1"/>
  <c r="T23" i="37" s="1"/>
  <c r="P23" i="37"/>
  <c r="S30" i="46"/>
  <c r="T30" i="46" s="1"/>
  <c r="U30" i="46" s="1"/>
  <c r="Q30" i="46"/>
  <c r="S27" i="46"/>
  <c r="T27" i="46" s="1"/>
  <c r="U27" i="46" s="1"/>
  <c r="Q27" i="46"/>
  <c r="S24" i="46"/>
  <c r="T24" i="46" s="1"/>
  <c r="U24" i="46" s="1"/>
  <c r="Q24" i="46"/>
  <c r="S25" i="46"/>
  <c r="T25" i="46" s="1"/>
  <c r="U25" i="46" s="1"/>
  <c r="Q25" i="46"/>
  <c r="S23" i="46"/>
  <c r="T23" i="46" s="1"/>
  <c r="U23" i="46" s="1"/>
  <c r="Q23" i="46"/>
  <c r="S30" i="35"/>
  <c r="T30" i="35" s="1"/>
  <c r="U30" i="35" s="1"/>
  <c r="Q30" i="35"/>
  <c r="S25" i="35"/>
  <c r="T25" i="35" s="1"/>
  <c r="U25" i="35" s="1"/>
  <c r="Q25" i="35"/>
  <c r="S26" i="35"/>
  <c r="T26" i="35" s="1"/>
  <c r="U26" i="35" s="1"/>
  <c r="Q26" i="35"/>
  <c r="S27" i="35"/>
  <c r="T27" i="35" s="1"/>
  <c r="U27" i="35" s="1"/>
  <c r="Q27" i="35"/>
  <c r="S23" i="35"/>
  <c r="T23" i="35" s="1"/>
  <c r="U23" i="35" s="1"/>
  <c r="Q23" i="35"/>
  <c r="S24" i="48"/>
  <c r="T24" i="48" s="1"/>
  <c r="U24" i="48" s="1"/>
  <c r="Q24" i="48"/>
  <c r="S20" i="48"/>
  <c r="T20" i="48" s="1"/>
  <c r="U20" i="48" s="1"/>
  <c r="Q20" i="48"/>
  <c r="S21" i="48"/>
  <c r="T21" i="48" s="1"/>
  <c r="U21" i="48" s="1"/>
  <c r="Q21" i="48"/>
  <c r="S22" i="48"/>
  <c r="T22" i="48" s="1"/>
  <c r="U22" i="48" s="1"/>
  <c r="Q22" i="48"/>
  <c r="S24" i="49"/>
  <c r="T24" i="49" s="1"/>
  <c r="U24" i="49" s="1"/>
  <c r="Q24" i="49"/>
  <c r="S20" i="49"/>
  <c r="T20" i="49" s="1"/>
  <c r="U20" i="49" s="1"/>
  <c r="Q20" i="49"/>
  <c r="S21" i="49"/>
  <c r="T21" i="49" s="1"/>
  <c r="U21" i="49" s="1"/>
  <c r="Q21" i="49"/>
  <c r="S22" i="49"/>
  <c r="T22" i="49" s="1"/>
  <c r="U22" i="49" s="1"/>
  <c r="Q22" i="49"/>
  <c r="S24" i="50"/>
  <c r="T24" i="50" s="1"/>
  <c r="U24" i="50" s="1"/>
  <c r="Q24" i="50"/>
  <c r="S20" i="50"/>
  <c r="T20" i="50" s="1"/>
  <c r="U20" i="50" s="1"/>
  <c r="Q20" i="50"/>
  <c r="S21" i="50"/>
  <c r="Q21" i="50"/>
  <c r="S22" i="50"/>
  <c r="Q22" i="50"/>
  <c r="S34" i="51"/>
  <c r="T34" i="51" s="1"/>
  <c r="U34" i="51" s="1"/>
  <c r="Q34" i="51"/>
  <c r="S24" i="51"/>
  <c r="T24" i="51" s="1"/>
  <c r="U24" i="51" s="1"/>
  <c r="Q24" i="51"/>
  <c r="S20" i="51"/>
  <c r="Q20" i="51"/>
  <c r="S21" i="51"/>
  <c r="T21" i="51" s="1"/>
  <c r="U21" i="51" s="1"/>
  <c r="Q21" i="51"/>
  <c r="S22" i="51"/>
  <c r="Q22" i="51"/>
  <c r="S24" i="52"/>
  <c r="T24" i="52" s="1"/>
  <c r="U24" i="52" s="1"/>
  <c r="Q24" i="52"/>
  <c r="S20" i="52"/>
  <c r="T20" i="52" s="1"/>
  <c r="U20" i="52" s="1"/>
  <c r="Q20" i="52"/>
  <c r="S21" i="52"/>
  <c r="Q21" i="52"/>
  <c r="S22" i="52"/>
  <c r="T22" i="52" s="1"/>
  <c r="U22" i="52" s="1"/>
  <c r="Q22" i="52"/>
  <c r="S21" i="55"/>
  <c r="T21" i="55" s="1"/>
  <c r="U21" i="55" s="1"/>
  <c r="Q21" i="55"/>
  <c r="S22" i="55"/>
  <c r="T22" i="55" s="1"/>
  <c r="U22" i="55" s="1"/>
  <c r="Q22" i="55"/>
  <c r="S23" i="55"/>
  <c r="T23" i="55" s="1"/>
  <c r="U23" i="55" s="1"/>
  <c r="Q23" i="55"/>
  <c r="S26" i="47"/>
  <c r="T26" i="47" s="1"/>
  <c r="U26" i="47" s="1"/>
  <c r="Q26" i="47"/>
  <c r="S20" i="47"/>
  <c r="T20" i="47" s="1"/>
  <c r="U20" i="47" s="1"/>
  <c r="Q20" i="47"/>
  <c r="S21" i="47"/>
  <c r="Q21" i="47"/>
  <c r="S22" i="47"/>
  <c r="Q22" i="47"/>
  <c r="S18" i="53"/>
  <c r="T18" i="53" s="1"/>
  <c r="U18" i="53" s="1"/>
  <c r="Q18" i="53"/>
  <c r="S14" i="53"/>
  <c r="T14" i="53" s="1"/>
  <c r="U14" i="53" s="1"/>
  <c r="Q14" i="53"/>
  <c r="S15" i="53"/>
  <c r="T15" i="53" s="1"/>
  <c r="U15" i="53" s="1"/>
  <c r="Q15" i="53"/>
  <c r="S16" i="53"/>
  <c r="T16" i="53" s="1"/>
  <c r="U16" i="53" s="1"/>
  <c r="Q16" i="53"/>
  <c r="S24" i="54"/>
  <c r="T24" i="54" s="1"/>
  <c r="U24" i="54" s="1"/>
  <c r="Q24" i="54"/>
  <c r="S22" i="54"/>
  <c r="T22" i="54" s="1"/>
  <c r="U22" i="54" s="1"/>
  <c r="Q22" i="54"/>
  <c r="S21" i="54"/>
  <c r="T21" i="54" s="1"/>
  <c r="U21" i="54" s="1"/>
  <c r="Q21" i="54"/>
  <c r="S20" i="54"/>
  <c r="T20" i="54" s="1"/>
  <c r="U20" i="54" s="1"/>
  <c r="Q20" i="54"/>
  <c r="R24" i="37"/>
  <c r="S24" i="37" s="1"/>
  <c r="T24" i="37" s="1"/>
  <c r="P24" i="37"/>
  <c r="R21" i="37"/>
  <c r="S21" i="37" s="1"/>
  <c r="T21" i="37" s="1"/>
  <c r="P21" i="37"/>
  <c r="S24" i="35"/>
  <c r="T24" i="35" s="1"/>
  <c r="U24" i="35" s="1"/>
  <c r="Q24" i="35"/>
  <c r="S20" i="35"/>
  <c r="T20" i="35" s="1"/>
  <c r="U20" i="35" s="1"/>
  <c r="Q20" i="35"/>
  <c r="S21" i="35"/>
  <c r="T21" i="35" s="1"/>
  <c r="U21" i="35" s="1"/>
  <c r="Q21" i="35"/>
  <c r="S20" i="46"/>
  <c r="T20" i="46" s="1"/>
  <c r="U20" i="46" s="1"/>
  <c r="Q20" i="46"/>
  <c r="S21" i="46"/>
  <c r="T21" i="46" s="1"/>
  <c r="U21" i="46" s="1"/>
  <c r="Q21" i="46"/>
  <c r="S22" i="46"/>
  <c r="T22" i="46" s="1"/>
  <c r="U22" i="46" s="1"/>
  <c r="Q22" i="46"/>
  <c r="S22" i="35"/>
  <c r="T22" i="35" s="1"/>
  <c r="U22" i="35" s="1"/>
  <c r="Q22" i="35"/>
  <c r="Q34" i="32"/>
  <c r="Q37" i="32"/>
  <c r="Q36" i="32"/>
  <c r="P19" i="48"/>
  <c r="S19" i="48" s="1"/>
  <c r="P19" i="49"/>
  <c r="Q19" i="49" s="1"/>
  <c r="P19" i="50"/>
  <c r="S19" i="50" s="1"/>
  <c r="P19" i="51"/>
  <c r="S19" i="51" s="1"/>
  <c r="P19" i="52"/>
  <c r="P18" i="55"/>
  <c r="S18" i="55" s="1"/>
  <c r="T18" i="55" s="1"/>
  <c r="U18" i="55" s="1"/>
  <c r="P19" i="55"/>
  <c r="Q19" i="55" s="1"/>
  <c r="P19" i="47"/>
  <c r="S19" i="47" s="1"/>
  <c r="T19" i="47" s="1"/>
  <c r="U19" i="47" s="1"/>
  <c r="P38" i="53"/>
  <c r="Q38" i="53" s="1"/>
  <c r="P19" i="35"/>
  <c r="Q19" i="35" s="1"/>
  <c r="P19" i="32"/>
  <c r="S19" i="32" s="1"/>
  <c r="T19" i="32" s="1"/>
  <c r="U19" i="32" s="1"/>
  <c r="T36" i="51"/>
  <c r="U36" i="51" s="1"/>
  <c r="Q19" i="52" l="1"/>
  <c r="S19" i="52"/>
  <c r="T19" i="52" s="1"/>
  <c r="U19" i="52" s="1"/>
  <c r="S19" i="55"/>
  <c r="Q18" i="55"/>
  <c r="Q19" i="47"/>
  <c r="Q19" i="48"/>
  <c r="S19" i="49"/>
  <c r="Q19" i="50"/>
  <c r="Q19" i="51"/>
  <c r="S38" i="53"/>
  <c r="T38" i="53" s="1"/>
  <c r="U38" i="53" s="1"/>
  <c r="S19" i="35"/>
  <c r="T19" i="35" s="1"/>
  <c r="U19" i="35" s="1"/>
  <c r="Q19" i="32"/>
  <c r="S41" i="52" l="1"/>
  <c r="S42" i="52"/>
  <c r="S36" i="52"/>
  <c r="T36" i="52" s="1"/>
  <c r="U36" i="52" s="1"/>
  <c r="S37" i="52"/>
  <c r="T37" i="52" s="1"/>
  <c r="U37" i="52" s="1"/>
  <c r="S38" i="52"/>
  <c r="T38" i="52" s="1"/>
  <c r="U38" i="52" s="1"/>
  <c r="S40" i="52"/>
  <c r="T40" i="52" s="1"/>
  <c r="U40" i="52" s="1"/>
  <c r="S35" i="52"/>
  <c r="T35" i="52" s="1"/>
  <c r="U35" i="52" s="1"/>
  <c r="S31" i="52"/>
  <c r="T31" i="52" s="1"/>
  <c r="U31" i="52" s="1"/>
  <c r="S32" i="52"/>
  <c r="T32" i="52" s="1"/>
  <c r="U32" i="52" s="1"/>
  <c r="S33" i="52"/>
  <c r="T33" i="52" s="1"/>
  <c r="U33" i="52" s="1"/>
  <c r="S34" i="52"/>
  <c r="T34" i="52" s="1"/>
  <c r="U34" i="52" s="1"/>
  <c r="P18" i="32" l="1"/>
  <c r="S18" i="32" s="1"/>
  <c r="T18" i="32" s="1"/>
  <c r="U18" i="32" s="1"/>
  <c r="P17" i="32"/>
  <c r="S17" i="32" s="1"/>
  <c r="T17" i="32" s="1"/>
  <c r="U17" i="32" s="1"/>
  <c r="P16" i="32"/>
  <c r="Q16" i="32" s="1"/>
  <c r="P15" i="32"/>
  <c r="S15" i="32" s="1"/>
  <c r="T15" i="32" s="1"/>
  <c r="U15" i="32" s="1"/>
  <c r="P14" i="32"/>
  <c r="S14" i="32" s="1"/>
  <c r="T14" i="32" s="1"/>
  <c r="U14" i="32" s="1"/>
  <c r="P13" i="32"/>
  <c r="Q13" i="32" s="1"/>
  <c r="S13" i="32" l="1"/>
  <c r="T13" i="32" s="1"/>
  <c r="U13" i="32" s="1"/>
  <c r="S16" i="32"/>
  <c r="T16" i="32" s="1"/>
  <c r="U16" i="32" s="1"/>
  <c r="Q17" i="32"/>
  <c r="Q14" i="32"/>
  <c r="Q18" i="32"/>
  <c r="Q15" i="32"/>
  <c r="P36" i="47" l="1"/>
  <c r="Q36" i="47" s="1"/>
  <c r="T35" i="47"/>
  <c r="U35" i="47" s="1"/>
  <c r="T34" i="47"/>
  <c r="U34" i="47" s="1"/>
  <c r="S36" i="47" l="1"/>
  <c r="T36" i="47" s="1"/>
  <c r="U36" i="47" s="1"/>
  <c r="Q35" i="51" l="1"/>
  <c r="Q31" i="52"/>
  <c r="Q32" i="52"/>
  <c r="Q33" i="52"/>
  <c r="Q34" i="52"/>
  <c r="Q35" i="52"/>
  <c r="Q36" i="52"/>
  <c r="Q37" i="52"/>
  <c r="S36" i="54" l="1"/>
  <c r="S35" i="54"/>
  <c r="R38" i="37" l="1"/>
  <c r="R37" i="37"/>
  <c r="P31" i="50" l="1"/>
  <c r="Q31" i="50" s="1"/>
  <c r="O41" i="37"/>
  <c r="R41" i="37" s="1"/>
  <c r="S41" i="37" s="1"/>
  <c r="T41" i="37" s="1"/>
  <c r="P31" i="46"/>
  <c r="S31" i="46" l="1"/>
  <c r="T31" i="46" s="1"/>
  <c r="U31" i="46" s="1"/>
  <c r="S31" i="50"/>
  <c r="T31" i="50" s="1"/>
  <c r="U31" i="50" s="1"/>
  <c r="P41" i="37"/>
  <c r="Q31" i="46"/>
  <c r="S42" i="53" l="1"/>
  <c r="T42" i="53" s="1"/>
  <c r="U42" i="53" s="1"/>
  <c r="T41" i="53"/>
  <c r="U41" i="53" s="1"/>
  <c r="T40" i="53"/>
  <c r="U40" i="53" s="1"/>
  <c r="T39" i="53"/>
  <c r="U39" i="53" s="1"/>
  <c r="T31" i="53"/>
  <c r="U31" i="53" s="1"/>
  <c r="T30" i="53"/>
  <c r="U30" i="53" s="1"/>
  <c r="S40" i="37"/>
  <c r="T40" i="37" s="1"/>
  <c r="S39" i="37"/>
  <c r="T39" i="37" s="1"/>
  <c r="S38" i="37"/>
  <c r="T38" i="37" s="1"/>
  <c r="S37" i="37"/>
  <c r="T37" i="37" s="1"/>
  <c r="S36" i="37"/>
  <c r="T36" i="37" s="1"/>
  <c r="S35" i="37"/>
  <c r="T35" i="37" s="1"/>
  <c r="P44" i="52"/>
  <c r="T35" i="51"/>
  <c r="U35" i="51" s="1"/>
  <c r="T33" i="51"/>
  <c r="U33" i="51" s="1"/>
  <c r="T32" i="51"/>
  <c r="U32" i="51" s="1"/>
  <c r="T31" i="51"/>
  <c r="U31" i="51" s="1"/>
  <c r="T39" i="54"/>
  <c r="U39" i="54" s="1"/>
  <c r="T38" i="54"/>
  <c r="U38" i="54" s="1"/>
  <c r="T37" i="54"/>
  <c r="U37" i="54" s="1"/>
  <c r="T36" i="54"/>
  <c r="U36" i="54" s="1"/>
  <c r="T35" i="54"/>
  <c r="U35" i="54" s="1"/>
  <c r="P30" i="32"/>
  <c r="P31" i="32"/>
  <c r="P32" i="32"/>
  <c r="S32" i="32" s="1"/>
  <c r="T32" i="32" s="1"/>
  <c r="U32" i="32" s="1"/>
  <c r="P33" i="32"/>
  <c r="P35" i="32"/>
  <c r="T42" i="52"/>
  <c r="P46" i="52"/>
  <c r="P47" i="52"/>
  <c r="P48" i="52"/>
  <c r="P49" i="52"/>
  <c r="P45" i="52"/>
  <c r="S48" i="52" l="1"/>
  <c r="T48" i="52" s="1"/>
  <c r="U48" i="52" s="1"/>
  <c r="S45" i="52"/>
  <c r="T45" i="52" s="1"/>
  <c r="U45" i="52" s="1"/>
  <c r="S47" i="52"/>
  <c r="T47" i="52" s="1"/>
  <c r="U47" i="52" s="1"/>
  <c r="S44" i="52"/>
  <c r="T44" i="52" s="1"/>
  <c r="U44" i="52" s="1"/>
  <c r="S43" i="52"/>
  <c r="T43" i="52" s="1"/>
  <c r="U43" i="52" s="1"/>
  <c r="S46" i="52"/>
  <c r="T46" i="52" s="1"/>
  <c r="U46" i="52" s="1"/>
  <c r="S49" i="52"/>
  <c r="T49" i="52" s="1"/>
  <c r="U49" i="52" s="1"/>
  <c r="P45" i="55" l="1"/>
  <c r="S45" i="55" s="1"/>
  <c r="T45" i="55" s="1"/>
  <c r="U45" i="55" s="1"/>
  <c r="Q43" i="55"/>
  <c r="T42" i="55"/>
  <c r="U42" i="55" s="1"/>
  <c r="T41" i="55"/>
  <c r="U41" i="55" s="1"/>
  <c r="T40" i="55"/>
  <c r="U40" i="55" s="1"/>
  <c r="T39" i="55"/>
  <c r="U39" i="55" s="1"/>
  <c r="T38" i="55"/>
  <c r="U38" i="55" s="1"/>
  <c r="T37" i="55"/>
  <c r="U37" i="55" s="1"/>
  <c r="T36" i="55"/>
  <c r="U36" i="55" s="1"/>
  <c r="T35" i="55"/>
  <c r="U35" i="55" s="1"/>
  <c r="T32" i="55"/>
  <c r="U32" i="55" s="1"/>
  <c r="T31" i="55"/>
  <c r="U31" i="55" s="1"/>
  <c r="P30" i="55"/>
  <c r="S30" i="55" s="1"/>
  <c r="T30" i="55" s="1"/>
  <c r="U30" i="55" s="1"/>
  <c r="P28" i="55"/>
  <c r="S28" i="55" s="1"/>
  <c r="T28" i="55" s="1"/>
  <c r="U28" i="55" s="1"/>
  <c r="P27" i="55"/>
  <c r="S27" i="55" s="1"/>
  <c r="T27" i="55" s="1"/>
  <c r="U27" i="55" s="1"/>
  <c r="P20" i="55"/>
  <c r="Q20" i="55" s="1"/>
  <c r="P11" i="55"/>
  <c r="S11" i="55" s="1"/>
  <c r="T11" i="55" s="1"/>
  <c r="U11" i="55" s="1"/>
  <c r="P30" i="54"/>
  <c r="P29" i="54"/>
  <c r="S29" i="54" s="1"/>
  <c r="T29" i="54" s="1"/>
  <c r="U29" i="54" s="1"/>
  <c r="P12" i="54"/>
  <c r="P25" i="53"/>
  <c r="S25" i="53" s="1"/>
  <c r="T25" i="53" s="1"/>
  <c r="U25" i="53" s="1"/>
  <c r="P24" i="53"/>
  <c r="S24" i="53" s="1"/>
  <c r="T24" i="53" s="1"/>
  <c r="U24" i="53" s="1"/>
  <c r="P23" i="53"/>
  <c r="Q23" i="53" s="1"/>
  <c r="P22" i="53"/>
  <c r="S22" i="53" s="1"/>
  <c r="T22" i="53" s="1"/>
  <c r="U22" i="53" s="1"/>
  <c r="P20" i="53"/>
  <c r="S20" i="53" s="1"/>
  <c r="T20" i="53" s="1"/>
  <c r="U20" i="53" s="1"/>
  <c r="P19" i="53"/>
  <c r="Q19" i="53" s="1"/>
  <c r="P13" i="53"/>
  <c r="Q13" i="53" s="1"/>
  <c r="P12" i="53"/>
  <c r="Q12" i="53" s="1"/>
  <c r="P28" i="52"/>
  <c r="P27" i="52"/>
  <c r="P12" i="52"/>
  <c r="Q12" i="52" s="1"/>
  <c r="P29" i="51"/>
  <c r="P28" i="51"/>
  <c r="S28" i="51" s="1"/>
  <c r="T28" i="51" s="1"/>
  <c r="U28" i="51" s="1"/>
  <c r="P26" i="51"/>
  <c r="P25" i="51"/>
  <c r="Q25" i="51" s="1"/>
  <c r="P12" i="51"/>
  <c r="P29" i="50"/>
  <c r="Q29" i="50" s="1"/>
  <c r="P28" i="50"/>
  <c r="S28" i="50" s="1"/>
  <c r="T28" i="50" s="1"/>
  <c r="U28" i="50" s="1"/>
  <c r="P12" i="50"/>
  <c r="Q12" i="50" s="1"/>
  <c r="Q28" i="52" l="1"/>
  <c r="S28" i="52"/>
  <c r="S27" i="52"/>
  <c r="T27" i="52" s="1"/>
  <c r="U27" i="52" s="1"/>
  <c r="S43" i="55"/>
  <c r="T43" i="55" s="1"/>
  <c r="U43" i="55" s="1"/>
  <c r="S29" i="50"/>
  <c r="T29" i="50" s="1"/>
  <c r="U29" i="50" s="1"/>
  <c r="S12" i="50"/>
  <c r="T12" i="50" s="1"/>
  <c r="U12" i="50" s="1"/>
  <c r="Q28" i="50"/>
  <c r="S12" i="51"/>
  <c r="T12" i="51" s="1"/>
  <c r="U12" i="51" s="1"/>
  <c r="Q12" i="51"/>
  <c r="Q26" i="51"/>
  <c r="S26" i="51"/>
  <c r="T26" i="51" s="1"/>
  <c r="U26" i="51" s="1"/>
  <c r="S29" i="51"/>
  <c r="T29" i="51" s="1"/>
  <c r="U29" i="51" s="1"/>
  <c r="Q29" i="51"/>
  <c r="S12" i="54"/>
  <c r="T12" i="54" s="1"/>
  <c r="U12" i="54" s="1"/>
  <c r="Q12" i="54"/>
  <c r="S30" i="54"/>
  <c r="T30" i="54" s="1"/>
  <c r="U30" i="54" s="1"/>
  <c r="Q30" i="54"/>
  <c r="S12" i="52"/>
  <c r="T12" i="52" s="1"/>
  <c r="U12" i="52" s="1"/>
  <c r="T28" i="52"/>
  <c r="U28" i="52" s="1"/>
  <c r="Q22" i="53"/>
  <c r="S12" i="53"/>
  <c r="T12" i="53" s="1"/>
  <c r="U12" i="53" s="1"/>
  <c r="S13" i="53"/>
  <c r="T13" i="53" s="1"/>
  <c r="U13" i="53" s="1"/>
  <c r="S19" i="53"/>
  <c r="T19" i="53" s="1"/>
  <c r="U19" i="53" s="1"/>
  <c r="S23" i="53"/>
  <c r="T23" i="53" s="1"/>
  <c r="U23" i="53" s="1"/>
  <c r="Q25" i="53"/>
  <c r="S20" i="55"/>
  <c r="T20" i="55" s="1"/>
  <c r="U20" i="55" s="1"/>
  <c r="Q11" i="55"/>
  <c r="Q27" i="55"/>
  <c r="Q28" i="55"/>
  <c r="Q45" i="55"/>
  <c r="Q29" i="54"/>
  <c r="Q24" i="53"/>
  <c r="Q20" i="53"/>
  <c r="Q27" i="52"/>
  <c r="S25" i="51"/>
  <c r="T25" i="51" s="1"/>
  <c r="U25" i="51" s="1"/>
  <c r="Q28" i="51"/>
  <c r="P29" i="49"/>
  <c r="S29" i="49" s="1"/>
  <c r="T29" i="49" s="1"/>
  <c r="U29" i="49" s="1"/>
  <c r="P28" i="49"/>
  <c r="Q28" i="49" s="1"/>
  <c r="P12" i="49"/>
  <c r="S12" i="49" s="1"/>
  <c r="T12" i="49" s="1"/>
  <c r="U12" i="49" s="1"/>
  <c r="P29" i="48"/>
  <c r="S29" i="48" s="1"/>
  <c r="T29" i="48" s="1"/>
  <c r="U29" i="48" s="1"/>
  <c r="P28" i="48"/>
  <c r="S28" i="48" s="1"/>
  <c r="T28" i="48" s="1"/>
  <c r="U28" i="48" s="1"/>
  <c r="P12" i="48"/>
  <c r="S12" i="48" s="1"/>
  <c r="T12" i="48" s="1"/>
  <c r="U12" i="48" s="1"/>
  <c r="Q12" i="48" l="1"/>
  <c r="Q12" i="49"/>
  <c r="Q29" i="49"/>
  <c r="Q29" i="48"/>
  <c r="S28" i="49"/>
  <c r="T28" i="49" s="1"/>
  <c r="U28" i="49" s="1"/>
  <c r="Q28" i="48"/>
  <c r="P46" i="47" l="1"/>
  <c r="S46" i="47" s="1"/>
  <c r="T46" i="47" s="1"/>
  <c r="U46" i="47" s="1"/>
  <c r="P45" i="47"/>
  <c r="S45" i="47" s="1"/>
  <c r="T45" i="47" s="1"/>
  <c r="U45" i="47" s="1"/>
  <c r="T44" i="47"/>
  <c r="U44" i="47" s="1"/>
  <c r="T39" i="47"/>
  <c r="U39" i="47" s="1"/>
  <c r="T38" i="47"/>
  <c r="U38" i="47" s="1"/>
  <c r="P31" i="47"/>
  <c r="S31" i="47" s="1"/>
  <c r="T31" i="47" s="1"/>
  <c r="U31" i="47" s="1"/>
  <c r="P29" i="47"/>
  <c r="Q29" i="47" s="1"/>
  <c r="P28" i="47"/>
  <c r="S28" i="47" s="1"/>
  <c r="T28" i="47" s="1"/>
  <c r="U28" i="47" s="1"/>
  <c r="P12" i="47"/>
  <c r="Q12" i="47" s="1"/>
  <c r="S34" i="37"/>
  <c r="T34" i="37" s="1"/>
  <c r="S33" i="37"/>
  <c r="T33" i="37" s="1"/>
  <c r="O30" i="37"/>
  <c r="R30" i="37" s="1"/>
  <c r="S30" i="37" s="1"/>
  <c r="T30" i="37" s="1"/>
  <c r="O29" i="37"/>
  <c r="R29" i="37" s="1"/>
  <c r="S29" i="37" s="1"/>
  <c r="T29" i="37" s="1"/>
  <c r="O26" i="37"/>
  <c r="P26" i="37" s="1"/>
  <c r="O11" i="37"/>
  <c r="R11" i="37" s="1"/>
  <c r="S11" i="37" s="1"/>
  <c r="T11" i="37" s="1"/>
  <c r="P29" i="46"/>
  <c r="S29" i="46" s="1"/>
  <c r="T29" i="46" s="1"/>
  <c r="U29" i="46" s="1"/>
  <c r="P28" i="46"/>
  <c r="S28" i="46" s="1"/>
  <c r="T28" i="46" s="1"/>
  <c r="U28" i="46" s="1"/>
  <c r="P12" i="46"/>
  <c r="S12" i="46" s="1"/>
  <c r="T12" i="46" s="1"/>
  <c r="U12" i="46" s="1"/>
  <c r="S30" i="32"/>
  <c r="T30" i="32" s="1"/>
  <c r="U30" i="32" s="1"/>
  <c r="S31" i="32"/>
  <c r="T31" i="32" s="1"/>
  <c r="U31" i="32" s="1"/>
  <c r="S35" i="32"/>
  <c r="T35" i="32" s="1"/>
  <c r="U35" i="32" s="1"/>
  <c r="S33" i="32"/>
  <c r="T33" i="32" s="1"/>
  <c r="U33" i="32" s="1"/>
  <c r="R26" i="37" l="1"/>
  <c r="S26" i="37" s="1"/>
  <c r="T26" i="37" s="1"/>
  <c r="Q45" i="47"/>
  <c r="Q28" i="47"/>
  <c r="S12" i="47"/>
  <c r="T12" i="47" s="1"/>
  <c r="U12" i="47" s="1"/>
  <c r="S29" i="47"/>
  <c r="Q46" i="47"/>
  <c r="P11" i="37"/>
  <c r="P30" i="37"/>
  <c r="P29" i="37"/>
  <c r="Q28" i="46"/>
  <c r="Q12" i="46"/>
  <c r="Q29" i="46"/>
  <c r="Q33" i="32"/>
  <c r="P29" i="35" l="1"/>
  <c r="S29" i="35" s="1"/>
  <c r="T29" i="35" s="1"/>
  <c r="U29" i="35" s="1"/>
  <c r="P12" i="35"/>
  <c r="S12" i="35" s="1"/>
  <c r="T12" i="35" s="1"/>
  <c r="U12" i="35" s="1"/>
  <c r="P11" i="35"/>
  <c r="S11" i="35" s="1"/>
  <c r="T11" i="35" s="1"/>
  <c r="U11" i="35" s="1"/>
  <c r="Q29" i="35" l="1"/>
  <c r="Q12" i="35"/>
  <c r="Q11" i="35"/>
  <c r="P26" i="32"/>
  <c r="S26" i="32" s="1"/>
  <c r="T26" i="32" s="1"/>
  <c r="U26" i="32" s="1"/>
  <c r="Q26" i="32" l="1"/>
  <c r="P24" i="32"/>
  <c r="Q24" i="32" s="1"/>
  <c r="P29" i="32"/>
  <c r="P28" i="32"/>
  <c r="P27" i="32"/>
  <c r="Q27" i="32" s="1"/>
  <c r="P25" i="32"/>
  <c r="S25" i="32" s="1"/>
  <c r="T25" i="32" s="1"/>
  <c r="U25" i="32" s="1"/>
  <c r="P23" i="32"/>
  <c r="S23" i="32" s="1"/>
  <c r="T23" i="32" s="1"/>
  <c r="U23" i="32" s="1"/>
  <c r="P22" i="32"/>
  <c r="S22" i="32" s="1"/>
  <c r="T22" i="32" s="1"/>
  <c r="U22" i="32" s="1"/>
  <c r="P21" i="32"/>
  <c r="Q21" i="32" s="1"/>
  <c r="P20" i="32"/>
  <c r="S20" i="32" s="1"/>
  <c r="T20" i="32" s="1"/>
  <c r="U20" i="32" s="1"/>
  <c r="P12" i="32"/>
  <c r="S12" i="32" s="1"/>
  <c r="T12" i="32" s="1"/>
  <c r="U12" i="32" s="1"/>
  <c r="P11" i="32"/>
  <c r="S11" i="32" s="1"/>
  <c r="T11" i="32" s="1"/>
  <c r="U11" i="32" s="1"/>
  <c r="S28" i="32" l="1"/>
  <c r="T28" i="32" s="1"/>
  <c r="U28" i="32" s="1"/>
  <c r="S29" i="32"/>
  <c r="T29" i="32" s="1"/>
  <c r="U29" i="32" s="1"/>
  <c r="S24" i="32"/>
  <c r="T24" i="32" s="1"/>
  <c r="U24" i="32" s="1"/>
  <c r="S27" i="32"/>
  <c r="T27" i="32" s="1"/>
  <c r="U27" i="32" s="1"/>
  <c r="S21" i="32"/>
  <c r="T21" i="32" s="1"/>
  <c r="U21" i="32" s="1"/>
  <c r="Q25" i="32"/>
  <c r="Q22" i="32"/>
  <c r="Q20" i="32"/>
  <c r="Q29" i="32"/>
  <c r="Q23" i="32"/>
  <c r="Q28" i="32"/>
  <c r="Q12" i="32"/>
  <c r="Q11" i="32"/>
  <c r="S149" i="29" l="1"/>
  <c r="T149" i="29" s="1"/>
  <c r="V149" i="29" l="1"/>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10.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11.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12.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13.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14.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3.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4.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5.xml><?xml version="1.0" encoding="utf-8"?>
<comments xmlns="http://schemas.openxmlformats.org/spreadsheetml/2006/main">
  <authors>
    <author>DESIGN</author>
  </authors>
  <commentList>
    <comment ref="M9" authorId="0" shapeId="0">
      <text>
        <r>
          <rPr>
            <sz val="9"/>
            <color indexed="81"/>
            <rFont val="Tahoma"/>
            <family val="2"/>
          </rPr>
          <t>Muy Alto - 10
Alto - 6
Medio - 2
Bajo - 0</t>
        </r>
      </text>
    </comment>
    <comment ref="N9" authorId="0" shapeId="0">
      <text>
        <r>
          <rPr>
            <sz val="9"/>
            <color indexed="81"/>
            <rFont val="Tahoma"/>
            <family val="2"/>
          </rPr>
          <t>Continua - 4 
Frecuente - 3
Ocasional - 2
Esporádica - 1</t>
        </r>
      </text>
    </comment>
    <comment ref="O9" authorId="0" shapeId="0">
      <text>
        <r>
          <rPr>
            <sz val="9"/>
            <color indexed="81"/>
            <rFont val="Tahoma"/>
            <family val="2"/>
          </rPr>
          <t xml:space="preserve">
Nivel de deficiencia * Nivel de exposición</t>
        </r>
      </text>
    </comment>
    <comment ref="Q9" authorId="0" shapeId="0">
      <text>
        <r>
          <rPr>
            <sz val="9"/>
            <color indexed="81"/>
            <rFont val="Tahoma"/>
            <family val="2"/>
          </rPr>
          <t>Medida de severidad de las consecuencias</t>
        </r>
      </text>
    </comment>
    <comment ref="R9" authorId="0" shapeId="0">
      <text>
        <r>
          <rPr>
            <sz val="9"/>
            <color indexed="81"/>
            <rFont val="Tahoma"/>
            <family val="2"/>
          </rPr>
          <t xml:space="preserve">
Nivel de probabilidad*Nivel de consecuencia</t>
        </r>
      </text>
    </comment>
  </commentList>
</comments>
</file>

<file path=xl/comments6.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7.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8.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comments9.xml><?xml version="1.0" encoding="utf-8"?>
<comments xmlns="http://schemas.openxmlformats.org/spreadsheetml/2006/main">
  <authors>
    <author>DESIGN</author>
  </authors>
  <commentList>
    <comment ref="N10" authorId="0" shapeId="0">
      <text>
        <r>
          <rPr>
            <sz val="9"/>
            <color indexed="81"/>
            <rFont val="Tahoma"/>
            <family val="2"/>
          </rPr>
          <t>Muy Alto - 10
Alto - 6
Medio - 2
Bajo - 0</t>
        </r>
      </text>
    </comment>
    <comment ref="O10" authorId="0" shapeId="0">
      <text>
        <r>
          <rPr>
            <sz val="9"/>
            <color indexed="81"/>
            <rFont val="Tahoma"/>
            <family val="2"/>
          </rPr>
          <t>Continua - 4 
Frecuente - 3
Ocasional - 2
Esporádica - 1</t>
        </r>
      </text>
    </comment>
    <comment ref="P10" authorId="0" shapeId="0">
      <text>
        <r>
          <rPr>
            <sz val="9"/>
            <color indexed="81"/>
            <rFont val="Tahoma"/>
            <family val="2"/>
          </rPr>
          <t xml:space="preserve">
Nivel de deficiencia * Nivel de exposición</t>
        </r>
      </text>
    </comment>
    <comment ref="R10" authorId="0" shapeId="0">
      <text>
        <r>
          <rPr>
            <sz val="9"/>
            <color indexed="81"/>
            <rFont val="Tahoma"/>
            <family val="2"/>
          </rPr>
          <t>Medida de severidad de las consecuencias</t>
        </r>
      </text>
    </comment>
    <comment ref="S10"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<sst xmlns="http://schemas.openxmlformats.org/spreadsheetml/2006/main" count="8899" uniqueCount="774">
  <si>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</si>
  <si>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</si>
  <si>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</si>
  <si>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</si>
  <si>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</si>
  <si>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</si>
  <si>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</si>
  <si>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</si>
  <si>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</si>
  <si>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</si>
  <si>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</si>
  <si>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</si>
  <si>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</si>
  <si>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</si>
  <si>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</si>
  <si>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</si>
  <si>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</si>
  <si>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</si>
  <si>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</si>
  <si>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</si>
  <si>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</si>
  <si>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</si>
  <si>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</si>
  <si>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</si>
  <si>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</si>
  <si>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</si>
  <si>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</si>
  <si>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</si>
  <si>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</si>
  <si>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</si>
  <si>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</si>
  <si>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</si>
  <si>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</si>
  <si>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</si>
  <si>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</si>
  <si>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</si>
  <si>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</si>
  <si>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</si>
  <si>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</si>
  <si>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</si>
  <si>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</si>
  <si>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</si>
  <si>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</si>
  <si>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</si>
  <si>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</si>
  <si>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</si>
  <si>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</si>
  <si>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</si>
  <si>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</si>
  <si>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</si>
  <si>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</si>
  <si>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</si>
  <si>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</si>
  <si>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</si>
  <si>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</si>
  <si>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</si>
  <si>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</si>
  <si>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</si>
  <si>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</si>
  <si>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</si>
  <si>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</si>
  <si>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</si>
  <si>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</si>
  <si>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</si>
  <si>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</si>
  <si>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</si>
  <si>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</si>
  <si>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</si>
  <si>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</si>
  <si>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</si>
  <si>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</si>
  <si>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</si>
  <si>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</si>
  <si>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</si>
  <si>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</si>
  <si>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</si>
  <si>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</si>
  <si>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</si>
  <si>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</si>
  <si>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</si>
  <si>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</si>
  <si>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</si>
  <si>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</si>
  <si>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</si>
  <si>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</si>
  <si>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</si>
  <si>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</si>
  <si>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</si>
  <si>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</si>
  <si>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</si>
  <si>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</si>
  <si>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</si>
  <si>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</si>
  <si>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</si>
  <si>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</si>
  <si>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</si>
  <si>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</si>
  <si>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</si>
  <si>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</si>
  <si>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</si>
  <si>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</si>
  <si>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</si>
  <si>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</si>
  <si>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</si>
  <si>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</si>
  <si>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</si>
  <si>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</si>
  <si>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</si>
  <si>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</si>
  <si>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</si>
  <si>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</si>
  <si>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</si>
  <si>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</si>
  <si>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</si>
  <si>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</si>
  <si>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</si>
  <si>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</si>
  <si>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</si>
  <si>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</si>
  <si>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</si>
  <si>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</si>
  <si>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</si>
  <si>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</si>
  <si>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</si>
  <si>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</si>
  <si>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</si>
  <si>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</si>
  <si>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</si>
  <si>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</si>
  <si>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</si>
  <si>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</si>
  <si>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</si>
  <si>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</si>
  <si>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</si>
  <si>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</si>
  <si>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</si>
  <si>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</si>
  <si>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</si>
  <si>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</si>
  <si>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</si>
  <si>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</si>
  <si>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</si>
  <si>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</si>
  <si>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</si>
  <si>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</si>
  <si>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</si>
  <si>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</si>
  <si>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</si>
  <si>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</si>
  <si>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</si>
  <si>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</si>
  <si>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</si>
  <si>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</si>
  <si>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</si>
  <si>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</si>
  <si>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</si>
  <si>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</si>
  <si>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</si>
  <si>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</si>
  <si>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</si>
  <si>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</si>
  <si>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</si>
  <si>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</si>
  <si>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</si>
  <si>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</si>
  <si>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</si>
  <si>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</si>
  <si>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</si>
  <si>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</si>
  <si>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</si>
  <si>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</si>
  <si>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</si>
  <si>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</si>
  <si>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</si>
  <si>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</si>
  <si>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</si>
  <si>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</si>
  <si>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</si>
  <si>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</si>
  <si>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</si>
  <si>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</si>
  <si>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</si>
  <si>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</si>
  <si>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</si>
  <si>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</si>
  <si>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</si>
  <si>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</si>
  <si>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</si>
  <si>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</si>
  <si>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</si>
  <si>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</si>
  <si>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</si>
  <si>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</si>
  <si>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</si>
  <si>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</si>
  <si>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</si>
  <si>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</si>
  <si>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</si>
  <si>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</si>
  <si>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</si>
  <si>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</si>
  <si>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</si>
  <si>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</si>
  <si>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</si>
  <si>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</si>
  <si>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</si>
  <si>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</si>
  <si>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</si>
  <si>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</si>
  <si>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</si>
  <si>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</si>
  <si>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</si>
  <si>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</si>
  <si>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</si>
  <si>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</si>
  <si>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</si>
  <si>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</si>
  <si>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</si>
  <si>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</si>
  <si>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</si>
  <si>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</si>
  <si>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</si>
  <si>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</si>
  <si>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</si>
  <si>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</si>
  <si>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</si>
  <si>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</si>
  <si>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GESTIÓN DEL TALENTO HUMANO</t>
  </si>
  <si>
    <t>Matriz identificación de peligros, evaluación y valoración de riesgos y determinación de controles</t>
  </si>
  <si>
    <t>Código: GTH-FO-83</t>
  </si>
  <si>
    <t>Versión : 2.0</t>
  </si>
  <si>
    <t>RELACIÓN DE DEPENDENCIAS Y GRUPOS DE EXPOSICIÓN SIMILAR (GES) PARA LA ELABORACIÓN DE LAS MATRICES DE IDENTIFICACIÓN DE PELIGROS</t>
  </si>
  <si>
    <t>Nº  GES</t>
  </si>
  <si>
    <t>DEPENDENCIA</t>
  </si>
  <si>
    <t>DESCRIPCION</t>
  </si>
  <si>
    <t>TIPO DE VINCULACION</t>
  </si>
  <si>
    <t>OBSERVACIONES</t>
  </si>
  <si>
    <t>GES Nº 1</t>
  </si>
  <si>
    <t>TODAS LAS DEPENDIENCIAS</t>
  </si>
  <si>
    <r>
      <t>PERSONAL QUE REALIZA</t>
    </r>
    <r>
      <rPr>
        <sz val="12"/>
        <color rgb="FF00B050"/>
        <rFont val="Arial"/>
        <family val="2"/>
      </rPr>
      <t xml:space="preserve"> </t>
    </r>
    <r>
      <rPr>
        <sz val="12"/>
        <rFont val="Arial"/>
        <family val="2"/>
      </rPr>
      <t>LABORES ADMINISTRATIVAS</t>
    </r>
  </si>
  <si>
    <t>PLANTA - CPS - TERCERIZADOS - MISION</t>
  </si>
  <si>
    <t xml:space="preserve">
Incluye servidoras,servidores públicos y contratistas de prestación de servicios que realizan actividades bajo la modalidad de trabajo en casa, teletrabajo y/o de manera presencial en las intalaciones de la Entidad.
Estudiantes en práctica y cualquier otra persona natural o juridica que desarrolle labores administrativas en la Entidad.
</t>
  </si>
  <si>
    <t>GES Nº 2</t>
  </si>
  <si>
    <t>DIRECCIÓN DE DERECHOS Y DISEÑO DE POLÍTICA
DIRECCIÓN DE GESTIÓN DEL CONOCIMIENTO
DIRECCIÓN DE ENFOQUE DIFERENCIAL
DIRECCIÓN DEL SISTEMA DE CUIDADO
DIRECCIÓN DE TERRITORIALIZACIÓN DE DERECHOS Y PARTICIPACIÓN
DIRECCIÓN DE ELIMINACIÓN DE VIOLENCIAS CONTRA LAS MUJERES Y ACCESO A LA JUSTICIA</t>
  </si>
  <si>
    <t>PERSONAL QUE PRESTA ATENCION A LA CIUDADANIA</t>
  </si>
  <si>
    <t>GES Nº 3</t>
  </si>
  <si>
    <t>DIRECCIÓN ADMINISTRATIVA Y FINANCIERA
DIRECCIÓN DE TALENTO HUMANO</t>
  </si>
  <si>
    <t>PERSONAL QUE REALIZA ACTIVIDADES MASIVAS DE GESTIÓN DOCUMENTAL Y MANEJO DE CORRESPONDENCIA</t>
  </si>
  <si>
    <t>GES Nº 4</t>
  </si>
  <si>
    <t>DIRECCIÓN ADMINISTRATIVA Y FINANCIERA</t>
  </si>
  <si>
    <t>PERSONAL QUE REALIZA ACTIVIDADES DE ALMACENAMIENTO Y BODEGAJE</t>
  </si>
  <si>
    <t>GES Nº 5</t>
  </si>
  <si>
    <t>DIRECCIÓN ADMINISTRATIVA Y FINANCIERA
OFICINA ASESORA DE PLANEACIÓN</t>
  </si>
  <si>
    <t>PERSONAL DE MANTENIMIENTO LOCATIVO Y TECNOLOGICO</t>
  </si>
  <si>
    <t>PLANTA, CONTRATISTAS, TERCERIZADOS</t>
  </si>
  <si>
    <t>Incluye mantenimiento locativo, eléctrico, infraestructura tecnologica, personal que presta soporte tecnológico (Mesa de ayuda).
Incluye el personal que realiza actividades no rutinarias de limpieza de cubiertas y tanques de agua.</t>
  </si>
  <si>
    <t>GES Nº 6</t>
  </si>
  <si>
    <t>CONDUCTORES</t>
  </si>
  <si>
    <t>Motorizados, carga en via, vehículos, firma transporte para misionales (tercerizados)
Montacarguistas.</t>
  </si>
  <si>
    <t xml:space="preserve">Nota: </t>
  </si>
  <si>
    <t>Para cada GES se registran los peligros inherentes a las actividades realizadas y a las condiciones inseguras específicas del lugar de trabajo en el que se desarrollan dichas actividades.</t>
  </si>
  <si>
    <t>Las condiciones inseguras o subestándar que se relacionan de forma general con las instalaciones de cada sede se encuentran establecidas en el Grupo de Exposición similar del personal que realiza actividades administrativas, teniendo en cuenta que en todos los procesos se encuetra este GES.</t>
  </si>
  <si>
    <t>PROCESOS  SECRETARÍA DISTRITAL DE LA MUJER</t>
  </si>
  <si>
    <t>GES</t>
  </si>
  <si>
    <t>PRCESOS ESTRATÉGICOS</t>
  </si>
  <si>
    <t>Oficina Asesora de Planeación</t>
  </si>
  <si>
    <t>Oficina Asesora Jurídica</t>
  </si>
  <si>
    <t>PROCESOS MISIONALES</t>
  </si>
  <si>
    <t>Dirección de Derechos y Diseño de Política</t>
  </si>
  <si>
    <t>Dirección de Gestión del Conocimiento</t>
  </si>
  <si>
    <t>Dirección de Enfoque Diferencial</t>
  </si>
  <si>
    <t>Dirección del Sistema de Cuidado</t>
  </si>
  <si>
    <t>Dirección de Territorialización de Derechos y Participación</t>
  </si>
  <si>
    <t>Dirección de Eliminación de Violencias contra las Mujeres y Acceso a la Justicia</t>
  </si>
  <si>
    <t>PROCESOS DE APOYO</t>
  </si>
  <si>
    <t>Dirección Administrativa y Financiera</t>
  </si>
  <si>
    <t>Dirección de Talento Humano</t>
  </si>
  <si>
    <t>Dirección de Contratación</t>
  </si>
  <si>
    <t>PROCESOS DE EVALUACIÓN</t>
  </si>
  <si>
    <t>Control y Evaluación de la Gestión</t>
  </si>
  <si>
    <t>Control Disciplinario</t>
  </si>
  <si>
    <t>GESTIÓN DE TALENTO HUMANO</t>
  </si>
  <si>
    <t>Versión: 02</t>
  </si>
  <si>
    <t>MATRIZ DE IDENTIFICACIÓN DE PELIGROS, EVALUACIÓN, VALORACIÓN DE LOS RIESGOS Y DETERMINACIÓN DE CONTROLES</t>
  </si>
  <si>
    <t>Fecha de Emisión: 31/10/2023</t>
  </si>
  <si>
    <t>Página 1 de 1</t>
  </si>
  <si>
    <t>FECHA ACTUALIZACIÓN</t>
  </si>
  <si>
    <t>LUGAR DE TRABAJO</t>
  </si>
  <si>
    <t>ACTIVIDAD/
DESCRIPCIÓN GES</t>
  </si>
  <si>
    <t>TAREA</t>
  </si>
  <si>
    <t>TIPO ACTIVIDAD
(Rutinaria /
No Rutinaria)</t>
  </si>
  <si>
    <t>IDENTIFICACIÓN DEL PELIGRO</t>
  </si>
  <si>
    <t>EFECTOS POSIBLES</t>
  </si>
  <si>
    <t>CONTROL EXISTENTE</t>
  </si>
  <si>
    <t>EVALUACIÓN DEL RIESGO</t>
  </si>
  <si>
    <t>VALORACIÓN DEL RIESGO</t>
  </si>
  <si>
    <t>MEDIDAS DE INTERVENCIÓN</t>
  </si>
  <si>
    <t xml:space="preserve">Clasificación </t>
  </si>
  <si>
    <t>Descripción</t>
  </si>
  <si>
    <t>Medio</t>
  </si>
  <si>
    <t>Persona</t>
  </si>
  <si>
    <t>Nivel de deficiencia (ND)</t>
  </si>
  <si>
    <t>Nivel de exposición (NE)</t>
  </si>
  <si>
    <t>Nivel de probabilidad (ND*NE)</t>
  </si>
  <si>
    <t>Controles de ingeniería</t>
  </si>
  <si>
    <t xml:space="preserve">Controles administrativos / señalización, </t>
  </si>
  <si>
    <t>Elemento / Equipo de protección personal</t>
  </si>
  <si>
    <t>Sede Central</t>
  </si>
  <si>
    <t>GES 1</t>
  </si>
  <si>
    <t xml:space="preserve">Labores Administrativas </t>
  </si>
  <si>
    <t>Funciones y responsabilidades asignadas en los objetos contractuales y a cada cargo en el Manual Específico de Funciones y de Competencias laborales de la Secretaria Distrital de la Mujer</t>
  </si>
  <si>
    <t>Rutinaria</t>
  </si>
  <si>
    <t>Físico</t>
  </si>
  <si>
    <t>Ruido</t>
  </si>
  <si>
    <t>Tono de voz alto dentro en las oficinas o en una reunion virtual</t>
  </si>
  <si>
    <t>Estrés, dolor de cabeza, irritabilidad.</t>
  </si>
  <si>
    <t>Campaña tono de voz</t>
  </si>
  <si>
    <t xml:space="preserve">
Uso de audifonos durante las reuniones virtuales</t>
  </si>
  <si>
    <t>No aplica</t>
  </si>
  <si>
    <t>Infografía tono de voz
Uso de audifonos durante las reuniones virtuales</t>
  </si>
  <si>
    <t>Funciones y responsabilidades asignadas en los objetos contractuales y a cada cargo en el Manual Específico de Funciones y de Competencias laborales de la Secretaria Distrital de la Mujer.</t>
  </si>
  <si>
    <t>Biológico</t>
  </si>
  <si>
    <t>Virus</t>
  </si>
  <si>
    <t>Contacto con personas contagiadas y superficies contaminadas</t>
  </si>
  <si>
    <t>Enfermedades infectocontagiosas</t>
  </si>
  <si>
    <t xml:space="preserve">• Teletrabajo
  • Ventilación permanente en las áreas de trabajo. 
• Programa de estilos de vida saludable.           </t>
  </si>
  <si>
    <t>• Esquema de vacunación.
• Entrega de elementos de protección personal (tapabocas)</t>
  </si>
  <si>
    <t>Diseñar, publicar y socializar infografía sobre prevención de Enfermedades respiratorias
• Continuar con el desarrollo del programa de estilos de vida saludable</t>
  </si>
  <si>
    <r>
      <rPr>
        <sz val="10"/>
        <color rgb="FF000000"/>
        <rFont val="Arial"/>
        <family val="2"/>
      </rPr>
      <t>Entrega de tapabocas desechable quirurgico</t>
    </r>
    <r>
      <rPr>
        <sz val="10"/>
        <color rgb="FF0070C0"/>
        <rFont val="Arial"/>
        <family val="2"/>
      </rPr>
      <t xml:space="preserve"> </t>
    </r>
    <r>
      <rPr>
        <sz val="10"/>
        <color rgb="FF000000"/>
        <rFont val="Arial"/>
        <family val="2"/>
      </rPr>
      <t xml:space="preserve"> según necesidad</t>
    </r>
  </si>
  <si>
    <t>Funciones y responsabilidades asignadas en los objetos contractuales y a cada cargo en el Manual Especifico de Funciones y de Competencias laborales de la Secretaria Distrital de la Mujer.</t>
  </si>
  <si>
    <t xml:space="preserve">Psicosocial </t>
  </si>
  <si>
    <r>
      <rPr>
        <b/>
        <sz val="10"/>
        <color theme="1"/>
        <rFont val="Calibri"/>
        <family val="2"/>
        <scheme val="minor"/>
      </rPr>
      <t>Gestión organizacional</t>
    </r>
    <r>
      <rPr>
        <sz val="10"/>
        <color theme="1"/>
        <rFont val="Calibri"/>
        <family val="2"/>
        <scheme val="minor"/>
      </rPr>
      <t xml:space="preserve"> (estilo de mando pago contratación, participación, inducción y capacitación, bienestar social, evaluación del desempeño manejo de cambios)</t>
    </r>
  </si>
  <si>
    <t xml:space="preserve">•	Estilo de liderazgo vertical o autoritario, con poca retroalimentación o comunicación.
•	Contratación temporal o por OPS, generando inestabilidad y rotación frecuente del personal.
•	Trámites administrativos para pagos  lentos o incertidumbre sobre continuidad contractual.
•	Débil participación en la toma de decisiones sobre procesos misionales o metodologías de intervención.
•	Capacitaciones poco pertinentes o no ajustadas a la realidad del cargo.
•	Estrategias de bienestar institucional con bajo impacto o baja cobertura 
•	Retroalimentación  sin criterios claros  </t>
  </si>
  <si>
    <t xml:space="preserve">Aumento de estrés laboral crónico por falta de claridad, apoyo y estabilidad.
Inseguridad laboral y preocupación constante por continuidad contractual.
Disminución de la motivación y compromiso organizacional.
Fatiga emocional por ausencia de programas de bienestar y autocuidado.
Burnout (agotamiento emocional, despersonalización y baja realización personal).
Ansiedad laboral por evaluaciones subjetivas o liderazgo autoritario.
Desgaste cognitivo por cambios no socializados.
Aumento de errores laborales por mala planeación o sobrecarga no gestionada ( contratistas) .
</t>
  </si>
  <si>
    <r>
      <t>Manual de funciones
Planes de Biene</t>
    </r>
    <r>
      <rPr>
        <sz val="10"/>
        <color rgb="FFFF0000"/>
        <rFont val="Arial"/>
        <family val="2"/>
      </rPr>
      <t>a</t>
    </r>
    <r>
      <rPr>
        <sz val="10"/>
        <color rgb="FF0070C0"/>
        <rFont val="Arial"/>
        <family val="2"/>
      </rPr>
      <t>s</t>
    </r>
    <r>
      <rPr>
        <sz val="10"/>
        <color rgb="FF000000"/>
        <rFont val="Arial"/>
        <family val="2"/>
      </rPr>
      <t xml:space="preserve">tar y Capacitación  
</t>
    </r>
  </si>
  <si>
    <t xml:space="preserve">Acceso a herramientas tecnológicas institucionales (Teams, SharePoint, bases de datos).
Aplicación de la Batería de Riesgo Psicosocial </t>
  </si>
  <si>
    <r>
      <rPr>
        <sz val="10"/>
        <color rgb="FF000000"/>
        <rFont val="Arial"/>
        <family val="2"/>
      </rPr>
      <t>Talleres de autocuidado emocional, primeros auxilios psicológicos (PAP) y regulación emocional.
Participación en espacios de acompañamiento psicosocial o apoyo emocional institucional.
SVE prevención riesgo psicosocial</t>
    </r>
    <r>
      <rPr>
        <sz val="10"/>
        <color rgb="FF0070C0"/>
        <rFont val="Arial"/>
        <family val="2"/>
      </rPr>
      <t xml:space="preserve"> </t>
    </r>
  </si>
  <si>
    <t xml:space="preserve">SVE prevención riesgo psicosocial
Implementar escuelas de liderazgo 
Socializar oportunamente cambios institucionales, evitando sobrecarga y desinformación.
</t>
  </si>
  <si>
    <t>Psicosocial</t>
  </si>
  <si>
    <r>
      <rPr>
        <b/>
        <sz val="10"/>
        <color rgb="FF000000"/>
        <rFont val="Arial"/>
        <family val="2"/>
      </rPr>
      <t xml:space="preserve">Características organización del trabajo </t>
    </r>
    <r>
      <rPr>
        <sz val="10"/>
        <color rgb="FF000000"/>
        <rFont val="Arial"/>
        <family val="2"/>
      </rPr>
      <t>(comunicación, tecnología, organización del trabajo, demandas cualitativas y cuantitativas de la labor)</t>
    </r>
  </si>
  <si>
    <t>•	Escasa retroalimentación colaborativa entre equipos
•	Inequidades en distribución de cargas dentro del equipo.</t>
  </si>
  <si>
    <t xml:space="preserve">Aislamiento laboral, especialmente en personal con menor apoyo del equipo.
Deterioro del clima organizacional, disminuyendo la satisfacción laboral.
Estrés relacional, por tensiones entre roles o competencias internas.
</t>
  </si>
  <si>
    <t>Reuniones de equipo periódicas para mejorar comunicación y coordinación.
Acceso a herramientas tecnológicas institucionales (Teams, SharePoint, bases de datos).</t>
  </si>
  <si>
    <t>•	Ajustar cargas laborales diferenciadas según rol.
•	Establecer protocolos claros de priorización de tareas 
•SVE prevención riesgo psicosocial</t>
  </si>
  <si>
    <r>
      <rPr>
        <b/>
        <sz val="10"/>
        <color theme="1"/>
        <rFont val="Calibri"/>
        <family val="2"/>
        <scheme val="minor"/>
      </rPr>
      <t>Características del grupo social de trabajo</t>
    </r>
    <r>
      <rPr>
        <sz val="10"/>
        <color theme="1"/>
        <rFont val="Calibri"/>
        <family val="2"/>
        <scheme val="minor"/>
      </rPr>
      <t xml:space="preserve"> (relaciones, cohesión, calidad de interacciones, trabajo en equipo)</t>
    </r>
  </si>
  <si>
    <t>•	Baja cohesión grupal debido a la rotación frecuente del personal por contratos temporales.
•	Escasa retroalimentación colaborativa entre equipos técnicos, jurídicos y psicosociales.</t>
  </si>
  <si>
    <t xml:space="preserve">Deterioro del clima organizacional, disminuyendo la satisfacción laboral.
Estrés relacional, por tensiones entre roles o competencias internas.
</t>
  </si>
  <si>
    <t xml:space="preserve">Aplicación de la Batería de Riesgo Psicosocial </t>
  </si>
  <si>
    <t xml:space="preserve">
Participación en espacios de acompañamiento psicosocial o apoyo emocional institucional.
</t>
  </si>
  <si>
    <t xml:space="preserve">• SVE prevención riesgo psicosocial
•Formación en comunicación no violenta, empatía y trabajo en equipo, con enfoque de sororidad.
•	Socializar prácticas de tolerancia cero a la discriminación y a la violencia basada en género.
•	Acompañamiento psicosocial grupal después de atención a casos críticos o eventos altamente sensibles.
</t>
  </si>
  <si>
    <r>
      <rPr>
        <b/>
        <sz val="10"/>
        <color theme="1"/>
        <rFont val="Calibri"/>
        <family val="2"/>
        <scheme val="minor"/>
      </rPr>
      <t>Condiciones de la tarea</t>
    </r>
    <r>
      <rPr>
        <sz val="10"/>
        <color theme="1"/>
        <rFont val="Calibri"/>
        <family val="2"/>
        <scheme val="minor"/>
      </rPr>
      <t xml:space="preserve"> (carga mental, contenido de la tarea , demandas emocionales, sistemas de control, definiciones de roles, monotonía)</t>
    </r>
  </si>
  <si>
    <t>•	Carga mental elevada al tomar decisiones 
•	Monotonía en actividades administrativas repetitivas como registro de información, radicación documental o elaboración de informes.
•	Sistemas de control rígidos, como reportes diarios o seguimiento minucioso de indicadores.</t>
  </si>
  <si>
    <t>Síndrome de burnout
Desmotivación por tareas repetitivas o monótonas.
Agotamiento cognitivo, por carga mental elevada y demandas simultáneas.
** Impacto en el sueño**, debido a la carga  mental acumulada.</t>
  </si>
  <si>
    <t xml:space="preserve">Ninguno </t>
  </si>
  <si>
    <t>Talleres de autocuidado emocional, primeros auxilios psicológicos (PAP) y regulación emocional.
Participación en espacios de acompañamiento psicosocial o apoyo emocional institucional.</t>
  </si>
  <si>
    <t xml:space="preserve">SVE prevención riesgo psicosocial
•	Pausas activas emocionales (no solo físicas): ejercicios breves de regulación emocional, grounding, respiración.
•	Activación de Ruta psicosocial  para funcionarias/os, contratitas  con señales de fatiga  o estrés </t>
  </si>
  <si>
    <r>
      <rPr>
        <b/>
        <sz val="10"/>
        <color theme="1"/>
        <rFont val="Calibri"/>
        <family val="2"/>
        <scheme val="minor"/>
      </rPr>
      <t>Interfaz persona–tarea</t>
    </r>
    <r>
      <rPr>
        <sz val="10"/>
        <color theme="1"/>
        <rFont val="Calibri"/>
        <family val="2"/>
        <scheme val="minor"/>
      </rPr>
      <t xml:space="preserve"> (conocimientos, habilidades en relación con la demanda de la tarea , iniciativa, autonomía y reconocimiento, identificación de la persona con la tarea y la organización)</t>
    </r>
  </si>
  <si>
    <t>•	Escaso reconocimiento al trabajo emocional y administrativo, que es fundamental en la entidad.</t>
  </si>
  <si>
    <t xml:space="preserve">Estrés por desajuste persona–tarea, cuando las tareas superan las competencias.
Falta de empoderamiento laboral, por autonomía limitada.
</t>
  </si>
  <si>
    <t xml:space="preserve">SVE prevención riesgo psicosocial
•	Ajuste de tareas al perfil profesional evitando sobrecargas por roles “multipropósito”.
</t>
  </si>
  <si>
    <r>
      <rPr>
        <b/>
        <sz val="10"/>
        <color theme="1"/>
        <rFont val="Calibri"/>
        <family val="2"/>
        <scheme val="minor"/>
      </rPr>
      <t>Jornada laboral</t>
    </r>
    <r>
      <rPr>
        <sz val="10"/>
        <color theme="1"/>
        <rFont val="Calibri"/>
        <family val="2"/>
        <scheme val="minor"/>
      </rPr>
      <t xml:space="preserve"> (pausas, trabajo nocturno, rotación coma horas extras, descanso)</t>
    </r>
  </si>
  <si>
    <t xml:space="preserve">•	Insuficientes pausas activas o tiempos de descanso, especialmente durante jornadas de atención continua.( Contratistas) 
•	Jornadas extendidas por acumulación de trabajo o atención a casos críticos.( Contratistas) 
•	Disponibilidad fuera de horario para atender emergencias o solicitudes de coordinación.
</t>
  </si>
  <si>
    <t>Fatiga física y mental acumulada por jornadas extensas sin descanso adecuado.
Estrés y ansiedad, por estar disponible fuera de horario.
Alteración del sueño, debido a cargas extendidas y demandas emocionales posteriores a la jornada.
Dolores musculoesqueléticos por largas horas sin pausas (cuello, espalda, manos).
Aumento del riesgo de enfermedades laborales, principalmente estrés y trastornos músculo-esqueléticos.</t>
  </si>
  <si>
    <t xml:space="preserve">Talleres de autocuidado
Participación en espacios de acompañamiento psicosocial o apoyo emocional institucional.
</t>
  </si>
  <si>
    <t xml:space="preserve">SVE prevención riesgo psicosocial
Cumplimiento de la politica de  desconexión laboral y hacerla extensa a contratistas.
Gestión de turnos que considere factores de maternidad, cuidados y salud.
Pausas activas programadas en horarios equitativos.
</t>
  </si>
  <si>
    <t xml:space="preserve">Funciones y responsabilidades asignadas en los  objetos contractuales y a cada cargo en el Manual Especifico de Funciones y de Competencias laborales </t>
  </si>
  <si>
    <t>Discriminación de género en el contexto laboral que afecta a las mujeres y a la población LGBTIQ+</t>
  </si>
  <si>
    <t>Características del grupo social de trabajo.
Relaciones con usuarias, compañeras y superiores
Acoso laboral, acoso sexual</t>
  </si>
  <si>
    <t>Padecer una situación de violencia de género en el contexto laboral.
Estrés, angustia, cuadros de depresión 
violencia laboral, desigualdad de oportunidades</t>
  </si>
  <si>
    <t>Sistema de Vigilancia Epidemiológico para la intervención del riesgo psicosocial
Comité de convivencia laboral</t>
  </si>
  <si>
    <t>Atención individual psicosocial</t>
  </si>
  <si>
    <t xml:space="preserve">Implementar estrategias de prevención de violencias basadas en género para entender y mitigar los factores de riesgo, entre ellos los estereotipos de género, las formas de discriminación y el abuso de relaciones de poder por razón de género. </t>
  </si>
  <si>
    <t>Funciones y responsabilidades asignadas en los objetos contractuales y a cada cargo en el Manual Especifico de Funciones y de Competencias laborales de la Secretaria Distrital de la Mujer.
  Trabajo en Oficina
  Proyección y revisión de documentos. Responder correspondencia electrónica.</t>
  </si>
  <si>
    <t>Biomecánico</t>
  </si>
  <si>
    <t>Posición sedente prolongada</t>
  </si>
  <si>
    <t>Características puesto de trabajo, posturas inadecuadas , sillas, falta de algunos elementos ergonómicos</t>
  </si>
  <si>
    <t>Desórdenes músculo esqueléticos</t>
  </si>
  <si>
    <t>Elementos ergonómicos</t>
  </si>
  <si>
    <t>Pausas activas con participación autónoma publicadas en laintranet</t>
  </si>
  <si>
    <t>• Continuar con la implementación del Programa de Vigilancia Epidemiológica en Prevención de Desórdenes Músculo esqueléticos
 • Continuar con las inspecciones periódicas a puestos de trabajo y ajustes necesarios para mejorar la higiene postural de las/os servidoras/es
  • Continuar con el reporte de condiciones inseguras
• Implementar el programa de pausas activas
• Capitación en higiene postural
• Sensibilización sobre patalogías más comúnes a nivel osteomuscular
• Proporcionar elementos ergonómicos según existencias</t>
  </si>
  <si>
    <t>Digitación, proyección y revisión de documentos, responder correspondencia electrónica.</t>
  </si>
  <si>
    <t>Movimientos repetitivos</t>
  </si>
  <si>
    <t>Uso de teclado y ratón</t>
  </si>
  <si>
    <t>Tendinitis
Síndrome del túnel carpiano
Fatiga muscular</t>
  </si>
  <si>
    <t>Pausas activas con participación autónoma publicadas en la intranet</t>
  </si>
  <si>
    <t xml:space="preserve">• Continuar con la implementación del Programa de Vigilancia Epidemiológica en Prevención de Desórdenes Músculo esqueléticos
 • Continuar con las inspecciones periódicas a puestos de trabajo y ajustes necesarios para mejorar la higiene postural de las/os servidoras/es
  • Continuar con el reporte de condiciones inseguras
• Implementar el programa de pausas activas
• Capacitación en higiene postural
• Sensibilización sobre patalogías más comúnes a nivel osteomuscular
• Proporcionar elementos ergonómicos según existencias
</t>
  </si>
  <si>
    <t>Uso de monitores / pantallas de computador.</t>
  </si>
  <si>
    <t>Esfuerzo visual</t>
  </si>
  <si>
    <t>• Leer documentación en físico y en pantalla de computador</t>
  </si>
  <si>
    <t>Cefaleas, fatiga visual.</t>
  </si>
  <si>
    <t xml:space="preserve">  Medición higiénicas de iluminación </t>
  </si>
  <si>
    <t>• Tamizajes y valoración de optometría en exámenes médicos ocupacionales
• Infografia publicada en la Intranet sobre pausas activas visuales</t>
  </si>
  <si>
    <t>Implementación de las recomendaciones generadas en el informe de las mediciones de iluminación realizadas.</t>
  </si>
  <si>
    <t>Continuar con las pausas activas visuales 
• Sensibilización sobre prevención de enfermedades visuales.</t>
  </si>
  <si>
    <t>Sede Central
Escenarios deportivos</t>
  </si>
  <si>
    <t>Participación en actividades deportivas y recreativas</t>
  </si>
  <si>
    <t>No Rutinaria</t>
  </si>
  <si>
    <t>Híper extensión, sobre esfuerzos, movimientos inadecuados</t>
  </si>
  <si>
    <t>Actividades deportivas y recreativas.</t>
  </si>
  <si>
    <t>Lesiones osteomusculares, esguinces, torceduras.</t>
  </si>
  <si>
    <t>Valoraciones médicas ocupacionales para encuentros deportivos</t>
  </si>
  <si>
    <t>• Examenes médicos a las personas inscritas en eventos deportivos
• Sensibilización sobre prevención de accidentes deportivos antes de los encuentros deportivos</t>
  </si>
  <si>
    <t>Realización de labores de oficina: grapar y sacar grapas de los documentos (papel), perforar hojas de papel.</t>
  </si>
  <si>
    <t>Condiciones de seguridad</t>
  </si>
  <si>
    <t>Mecánico</t>
  </si>
  <si>
    <t>Por manipulación de elementos corto punzantes en oficina (grapadoras, saca ganchos, hojas, bisturí).</t>
  </si>
  <si>
    <t>Heridas</t>
  </si>
  <si>
    <t>Estándar manejo seguro para elementos de oficina</t>
  </si>
  <si>
    <t>Sensibilización por medio de infografia para el uso adecuado de elementos de oficina</t>
  </si>
  <si>
    <t>Desplazamientos al interior de la sede</t>
  </si>
  <si>
    <t>Locativo</t>
  </si>
  <si>
    <t xml:space="preserve"> 
  Durante temporadas de lluvia por ingreso de sombrillas escurriendo agua en las oficinas y en zonas comunes.</t>
  </si>
  <si>
    <t>Caídas a nivel, traumatismos, fracturas</t>
  </si>
  <si>
    <t>Se cuenta con avisos de piso húmedo</t>
  </si>
  <si>
    <t>• Señalización de pisos húmedos.
•  Continuar con la programación actividades de aseo durante horarios de bajo flujo de personal</t>
  </si>
  <si>
    <t xml:space="preserve">
Escenarios deportivos y recreativos</t>
  </si>
  <si>
    <t>Participación en actividades deportivas, recreativas y culturales</t>
  </si>
  <si>
    <t>Compañeros de juego y adversarios.</t>
  </si>
  <si>
    <t>Contusiones, heridas y fracturas.</t>
  </si>
  <si>
    <t xml:space="preserve">
Congreso técnico </t>
  </si>
  <si>
    <t>Examenes médicos a deportistas</t>
  </si>
  <si>
    <t>Sensibilización prevención de accidentes deportivos y reporte de accidentes.</t>
  </si>
  <si>
    <t>Sugerir el uso de Coderas, rodilleras, canilleras (de acuerdo a la disciplina practicada)</t>
  </si>
  <si>
    <t>Condiciones de las superficies y de los espacios y escenarios deportivos</t>
  </si>
  <si>
    <t>Lesiones osteomusculares, esguinces, torceduras, caída a mismo nivel.</t>
  </si>
  <si>
    <t>Reporte de las condiciones inseguras en los escenarios deportivos.</t>
  </si>
  <si>
    <t xml:space="preserve">Continuar con el reporte de actos y condiciones inseguras.
 </t>
  </si>
  <si>
    <t>Fenómenos naturales</t>
  </si>
  <si>
    <t>Sismo</t>
  </si>
  <si>
    <t>Ubicación geográfica de la ciudad</t>
  </si>
  <si>
    <t>Daños a la infraestructura y lesiones a las personas</t>
  </si>
  <si>
    <t>Plan de prevención, preparación y respuesta ante emergencias
  Simulacros</t>
  </si>
  <si>
    <t>Capacitación en caso de emergencia</t>
  </si>
  <si>
    <t>Plan de prevención, preparación y respuesta ante emergencias
• Inspecciones de seguridad a equipos para la prevención y atención de emergencias.</t>
  </si>
  <si>
    <t>Tecnológico</t>
  </si>
  <si>
    <t>Incendio y explosión</t>
  </si>
  <si>
    <t>Fallas de las instalaciones eléctricas, sobre cargas</t>
  </si>
  <si>
    <t>Lesiones, electrocución, quemaduras</t>
  </si>
  <si>
    <t>Mantenimiento periódico de las instalaciones eléctricas.
  Se cuenta con personal contratista especializado en el tema eléctrico para atender los requerimientos.</t>
  </si>
  <si>
    <t>Inspecciones de seguridad a equipos para la prevención y atención de emergencias.</t>
  </si>
  <si>
    <t>Mantenimiento instalaciones eléctricas</t>
  </si>
  <si>
    <t>• Continuar con el desarrollo del plan de prevención, preparación y respuesta ante emergencias
 • Inspecciones de seguridad a equipos para la prevención y atención de emergencias</t>
  </si>
  <si>
    <t>Todas las sedes Secretaria Distrital de la Mujer
Manzanas del cuidado
Casas de justicia
Hospitales</t>
  </si>
  <si>
    <t xml:space="preserve"> GES 5</t>
  </si>
  <si>
    <t>Mantenimiento tecnológico</t>
  </si>
  <si>
    <t>Mantenimiento de equipos de computo, impresoras, scanner.</t>
  </si>
  <si>
    <t>No rutinaria</t>
  </si>
  <si>
    <t>Químico</t>
  </si>
  <si>
    <t>Material particulado</t>
  </si>
  <si>
    <t>Limpieza de equipos con sopladora</t>
  </si>
  <si>
    <t>Irritación de las mucosas, alteraciones respiratorias, neumoconiosis
  Cuerpo extraño en ojos</t>
  </si>
  <si>
    <t>(B)</t>
  </si>
  <si>
    <t xml:space="preserve"> Tapabocas N95 monogafas </t>
  </si>
  <si>
    <t>Líquidos</t>
  </si>
  <si>
    <t>Uso de productos químicos</t>
  </si>
  <si>
    <t>Alteraciones respiratorias. Irritación de la mucosa ocular, dermatitis
  Salpicaduras</t>
  </si>
  <si>
    <t>EPP
  Guantes
  monogafas
  tapabocas</t>
  </si>
  <si>
    <t>Sensibilización prevención de riesgo químico (sobre las sustancias manipuladas en el área)</t>
  </si>
  <si>
    <t xml:space="preserve"> Tapabocas N95 guantes de nitrilo, monogafas</t>
  </si>
  <si>
    <t>Uso de herramientas manuales
  Caída de objetos</t>
  </si>
  <si>
    <t>Heridas, atrapamientos, quemaduras, lesiones en manos, politraumatismos</t>
  </si>
  <si>
    <t>O</t>
  </si>
  <si>
    <t>Reemplazo de herramientas en mal estado</t>
  </si>
  <si>
    <t>uso de guantes anticorte en nylon con recubrimiento doble en nitrilo</t>
  </si>
  <si>
    <t xml:space="preserve">
Vía pública</t>
  </si>
  <si>
    <t xml:space="preserve">GES 1
</t>
  </si>
  <si>
    <t xml:space="preserve">Labores Administrativas 
</t>
  </si>
  <si>
    <t>Desplazamiento entre las sedes o reuniones en otras Entidades</t>
  </si>
  <si>
    <t>Riesgo público</t>
  </si>
  <si>
    <t>Situación socio económica y de seguridad del país. Presencia de delincuentes en el sector
  Protestas y/o marchas</t>
  </si>
  <si>
    <t>Heridas con arma blanca, traumatismos, muerte</t>
  </si>
  <si>
    <t>• Presencia de policía en la zona y seguridad privada en las inmediaciones de la Entidad
 • Recomendaciones sobre desplazamiento seguro en vía pública
 • Programa riesgo público</t>
  </si>
  <si>
    <t>Socializar el programa de prevención de riesgo público.</t>
  </si>
  <si>
    <t>Vía publica</t>
  </si>
  <si>
    <t xml:space="preserve">Estado de las vías (calles, andenes) presencia de desniveles, pisos resbalosos, zonas sin pavimentar </t>
  </si>
  <si>
    <t>Caidas a nivel, traumatismos, fracturas</t>
  </si>
  <si>
    <t>Recomendaciones de seguridad durante los desplazamientos en vía pública</t>
  </si>
  <si>
    <t>Capacitación sobre recomendaciones de seguridad  para la prevención de caidas a nivel y desplazamientos en vía pública</t>
  </si>
  <si>
    <t>Accidentes de tránsito</t>
  </si>
  <si>
    <t>Condiciones adversas de la vía, condiciones climáticas, señalización deficiente, presencia de animales, comunidades, etc.)</t>
  </si>
  <si>
    <t>Choque, lesiones, traumatismos, muerte</t>
  </si>
  <si>
    <t>Cinturón de seguridad</t>
  </si>
  <si>
    <t>Cronograma de mantenimiento parque automotor</t>
  </si>
  <si>
    <t xml:space="preserve">Divulgación e implementación del PESV </t>
  </si>
  <si>
    <t>Uso de cinturón de seguridad</t>
  </si>
  <si>
    <t>GES 5</t>
  </si>
  <si>
    <t xml:space="preserve">Martha Isabel Montes Fino Licencia No. 6121 de 11/05/2018  </t>
  </si>
  <si>
    <t>Glenda Yenith Cortés Páez Licencia No.8474 de 21/7/2016</t>
  </si>
  <si>
    <t>Nombre Completo de Quien Elaboró: _________________________________________</t>
  </si>
  <si>
    <t>Oficina Asesora jurídica</t>
  </si>
  <si>
    <t>ACTIVIDAD</t>
  </si>
  <si>
    <t>campaña tono de voz</t>
  </si>
  <si>
    <t>Infografía tono de voz</t>
  </si>
  <si>
    <t>Escenarios deportivos</t>
  </si>
  <si>
    <t>Desplazamientos al interior de las sedes</t>
  </si>
  <si>
    <t>Incendio y explosión.</t>
  </si>
  <si>
    <t>Fallas de las instalaciones eléctricas, sobre cargas.</t>
  </si>
  <si>
    <t>Lesiones, electrocución, quemaduras.</t>
  </si>
  <si>
    <t>Mantenimiento instalaciones eléctricas.</t>
  </si>
  <si>
    <t>• Continuar con el desarrollo del plan de prevención, preparación y respuesta ante emergencias
• Inspecciones de seguridad a equipos para la prevención y atención de emergencias</t>
  </si>
  <si>
    <t>Desplazamiento por vía pública</t>
  </si>
  <si>
    <t>Transporte</t>
  </si>
  <si>
    <t>Desplazamientos por vía pública</t>
  </si>
  <si>
    <t xml:space="preserve">Nombre Completo de Quien Actualizó:                                    </t>
  </si>
  <si>
    <t>Martha Isabel Montes Fino Licencia No. 6121 de 11/05/2018</t>
  </si>
  <si>
    <t xml:space="preserve">• Teletrabajo ordinario y trabajo remoto.
  • Ventilación permanente en las áreas de trabajo
• Programa de estilos de vida saludable
 </t>
  </si>
  <si>
    <t xml:space="preserve">Diseñar, publicar y socializar infografía sobre prevención de Enfermedades respiratorias
• Continuar con el desarrollo del programa de estilos de vida saludable
 </t>
  </si>
  <si>
    <t>Entrega de tapabocas a personal según necesidad.</t>
  </si>
  <si>
    <t>Mantenimiento instalaciones eléctricas, Sistemas contra incendio.</t>
  </si>
  <si>
    <t>• Continuar con el desarrollo del plan de prevención, preparación y respuesta ante emergencias
 • Inspecciones de seguridad a equipos para la prevención y atención de emergencias</t>
  </si>
  <si>
    <t>Desplazamiento entre las sedes</t>
  </si>
  <si>
    <t>Via pública</t>
  </si>
  <si>
    <t>Material particulado 
  Humo</t>
  </si>
  <si>
    <t>Combustión vehicular</t>
  </si>
  <si>
    <t>Afecciones respiratorias y/o visuales</t>
  </si>
  <si>
    <t>Uso de tapabocas</t>
  </si>
  <si>
    <t>Mantener las ventanas de los vehículos cerradas</t>
  </si>
  <si>
    <t>Tapabocas</t>
  </si>
  <si>
    <t>Sede Central
Centros de inclusión digital</t>
  </si>
  <si>
    <t>Demandas cualitativas y cuantitativas de la labor. Demandas de carga mental (Complejidad, atención, minuciosidad, variedad y apremio de tiempo, demandas emocionales (por relaciones interpersonales)
  Estilos de mando</t>
  </si>
  <si>
    <t>Carga laboral alta. Responsabilidad alta. Manejo de Personal. Atención de público interno y externo.
  Hiperconectivdad
 Alteración, fallas o interrupción de hardware y/o software
 Comunicación inexistente o deficiente</t>
  </si>
  <si>
    <t>Alteraciones: del sueño, del sistema digestivo, del sistema nervioso central. Estrés y/o desordenes musculo esqueléticos.</t>
  </si>
  <si>
    <t>Implementación de recomendaciones establecidas en el informe generado de la aplicación de la Batería de Riesgo Psicosocial 
  Plan de bienestar social e incentivos</t>
  </si>
  <si>
    <t xml:space="preserve">Participación en espacios de acompañamiento psicosocial o apoyo emocional institucional.
</t>
  </si>
  <si>
    <t>Continuar con el desarrollo de actividades de Prevención de Riesgo Psicosocial y el Plan de bienestar social e incentivos
  Desconexión digital</t>
  </si>
  <si>
    <t>Posición sedente prolongada.</t>
  </si>
  <si>
    <t xml:space="preserve">Desórdenes músculo esqueléticos
• Inadecuada circulación sanguínea en miembros inferiores
</t>
  </si>
  <si>
    <t>• Continuar con la implementación del Programa de Vigilancia Epidemiológica en Prevención de Desórdenes Músculo esqueléticos
 • Continuar con las inspecciones periódicas a puestos de trabajo y ajustes necesarios para mejorar la higiene postural de las/os servidoras/es
  • Continuar con el reporte de condiciones inseguras
• Implementar el programa de pausas activas
• Capacitación en higiene postural
• Sensibilización sobre patalogías más comúnes a nivel osteomuscular
• Implementar el programa de pausas activas
• Capacitación en higiene postural
• Sensibilización sobre patalogías más comúnes a nivel osteomuscular</t>
  </si>
  <si>
    <t>Proporcionar según existencias elementos ergonómicos</t>
  </si>
  <si>
    <t>Centros de inclusión digital</t>
  </si>
  <si>
    <t>Desplazamiento en escaleras</t>
  </si>
  <si>
    <t>Actos inseguros (chateo de celular en las escaleras, pasillos, cargue de cajas y archivos por las escaleras, etc.).</t>
  </si>
  <si>
    <t>Caídas a un mismo nivel y a diferente nivel, politraumatismos, muerte.</t>
  </si>
  <si>
    <t>Pieza comunicativa prventiva
• Medidas de prevención desplazamiento en escaleras</t>
  </si>
  <si>
    <t>Sensibilización sobre tránsito seguro en escaleras</t>
  </si>
  <si>
    <t>Capacitación a las mujeres para que adquieran herramientas para el uso de tecnologías que fortalecen sus capacidades y disminuyen la brecha digital de género</t>
  </si>
  <si>
    <t>• Continuar con el esarrollo del plan de prevención, preparación y respuesta ante emergencias
 • Inspecciones de seguridad a equipos para la prevención y atención de emergencias</t>
  </si>
  <si>
    <t>Vía pública</t>
  </si>
  <si>
    <t>GES 2</t>
  </si>
  <si>
    <t>vía pública</t>
  </si>
  <si>
    <t>transversalización del enfoque de género en la políticas públicas Distritales</t>
  </si>
  <si>
    <t>Heridas, contusiones, golpes.</t>
  </si>
  <si>
    <t>Plan Estratégico de Seguridad Vial (PESV)</t>
  </si>
  <si>
    <t>Implementación Plan Estratégico de Seguridad Vial (PESV)</t>
  </si>
  <si>
    <t>Ocurrencia de actos delictivos en la vía pública (atracos).</t>
  </si>
  <si>
    <t>Heridas, contusiones, golpes entre otras lesiones personales.</t>
  </si>
  <si>
    <t>Programa de riesgo público</t>
  </si>
  <si>
    <t>Sensibilización sobre el programa de prevención de riesgo público.</t>
  </si>
  <si>
    <t>Localidades</t>
  </si>
  <si>
    <t>Actividades en parques o zonas comunes con las mujeres de las localidades</t>
  </si>
  <si>
    <t>Disconfort térmico</t>
  </si>
  <si>
    <t>Exposición a cambios climáticos (calor, frio, lluvia) por actividades a intemperie</t>
  </si>
  <si>
    <t>Enfermedades respiratorias.</t>
  </si>
  <si>
    <t>Programa de estilos de vida saludable</t>
  </si>
  <si>
    <t>Impermeable y botas de seguridad</t>
  </si>
  <si>
    <t>Radiaciones no ionizantes (UV)</t>
  </si>
  <si>
    <t>Luz solar</t>
  </si>
  <si>
    <t>Queratitis, quemaduras de primer grado</t>
  </si>
  <si>
    <t xml:space="preserve">Uso de protector solar 
 </t>
  </si>
  <si>
    <t>Sensibilización sobre exposición a radiación no ionizante (cuidados de la piel)</t>
  </si>
  <si>
    <t xml:space="preserve">Protector solar 
</t>
  </si>
  <si>
    <t>Mordeduras de animales, transmisión de parásitos</t>
  </si>
  <si>
    <t>Presencia de roedores y caninos</t>
  </si>
  <si>
    <t>Transmisión de rabia y otras zoonosis</t>
  </si>
  <si>
    <t>Protocolo de seguridad riesgo público</t>
  </si>
  <si>
    <t>Continuar con el programa de riesgo público</t>
  </si>
  <si>
    <t xml:space="preserve">
  Ventilación permanente en las áreas de trabajo.
 </t>
  </si>
  <si>
    <t>Cumplimiento de recomendaciones de bioseguridad y esquema de vacunación.</t>
  </si>
  <si>
    <t>puntos de desinfección</t>
  </si>
  <si>
    <t>Entrega de tapabocas a personal que lo requiera o solicite.</t>
  </si>
  <si>
    <t>Relaciones con las comunidades</t>
  </si>
  <si>
    <t>Agresiones verbales, heridas, contusiones, golpes.</t>
  </si>
  <si>
    <t>• Continuar con el desarrollo del programa de estilos de vida saludable</t>
  </si>
  <si>
    <t>Dar continuidad al Plan Estratégico de Seguridad Vial (PESV)</t>
  </si>
  <si>
    <t>Sede Central
Casa de todas</t>
  </si>
  <si>
    <t xml:space="preserve">Diseñar, publicar y socializar infografía sobre prevención de Enfermedades respiratorias
• Continuar con el desarrollo del programa de estilos de vida saludable
 </t>
  </si>
  <si>
    <t>Sede Central 
Casa de Todas</t>
  </si>
  <si>
    <t>Plan de prevención, preparación y respuesta ante emergencias
  Inspecciones de seguridad a equipos para la prevención y atención de emergencias.
  Recomendaciones sobre uso adecuado de instalaciones eléctricas</t>
  </si>
  <si>
    <t>Casa de todas</t>
  </si>
  <si>
    <t>Liderar e implementar la incorporación del enfoque diferencial en las políticas públicas de igualdad para las mujeres de todas las localidades del Distrito Capital.</t>
  </si>
  <si>
    <t>Dirección de Territorialización de Derechos y de Participación</t>
  </si>
  <si>
    <t>Sede Central
Casas de igualdad de oportunidades para las mujeres</t>
  </si>
  <si>
    <t xml:space="preserve">Continuar con el programa de estilos de vida saludable.           Diseñar, publicar y socializar infografía sobre prevención de enfermedades respiratorias
 </t>
  </si>
  <si>
    <t>Sede Central/ Localidadades</t>
  </si>
  <si>
    <t>GES 1
GES 2</t>
  </si>
  <si>
    <t>GES 1
GES 2</t>
  </si>
  <si>
    <t>Plan de prevención, preparación y respuesta ante emergencias
• Inspecciones de seguridad a equipos para la prevención y atención de emergencias.</t>
  </si>
  <si>
    <t>Plan de prevención, preparación y respuesta ante emergencias
•  Inspecciones de seguridad a equipos para la prevención y atención de emergencias.
•  Recomendaciones sobre uso adecuado de instalaciones eléctricas</t>
  </si>
  <si>
    <t>Programa de mantenimiento parque automotor</t>
  </si>
  <si>
    <t>Continuar con el Plan Estratégico de Seguridad Vial (PESV)</t>
  </si>
  <si>
    <t xml:space="preserve">CIOM Sumapaz </t>
  </si>
  <si>
    <t xml:space="preserve">Actividades propias de sus funciones en zonas rurales de la localidad de Sumapaz  </t>
  </si>
  <si>
    <t xml:space="preserve">virus y material particulado </t>
  </si>
  <si>
    <t>Contacto con personas contagiadas,  superficies contaminadas y particulas de tierra.</t>
  </si>
  <si>
    <t>Uso de protección respiratoria</t>
  </si>
  <si>
    <t>Socialización del protocolo de seguridad riesgo público</t>
  </si>
  <si>
    <t xml:space="preserve">Desplazamientos en terreno </t>
  </si>
  <si>
    <t xml:space="preserve">Terrenos irregulares,  en zonas transitadas  durante la jornada laboral, en veredas 
  Durante temporadas de lluvia pisos húmedos. </t>
  </si>
  <si>
    <t>• Botas de caña alta 
• Bastón de senderismo</t>
  </si>
  <si>
    <t xml:space="preserve">Biomecánico </t>
  </si>
  <si>
    <t>Manipulación manual de cargas</t>
  </si>
  <si>
    <t>levantamiento, manipulación y transporte de maleta con elementos de oficina (cosedora, perforadora, equipo portátil)</t>
  </si>
  <si>
    <t xml:space="preserve">Lesiones osteomusculares a nivel de espalda </t>
  </si>
  <si>
    <t xml:space="preserve">Valoraciones médicas ocupacionales </t>
  </si>
  <si>
    <t>ll</t>
  </si>
  <si>
    <t xml:space="preserve">Aceptable con control especifico </t>
  </si>
  <si>
    <t xml:space="preserve"> • Continuar con la implementación del Programa de Vigilancia Epidemiológica en Prevención de Desórdenes Músculo esqueléticos
  • Continuar con el reporte de condiciones inseguras
• Implementar el programa de pausas activas
• Capacitación en higiene postural
• Sensibilización sobre patalogías más comúnes a nivel osteomuscular</t>
  </si>
  <si>
    <t>Elemento de oficina portátiles (pequeños) para minimizar el peso</t>
  </si>
  <si>
    <t xml:space="preserve">• Programa de estilos de vida saludable.                
•Diseñar, publicar y socializar infografía sobre prevención de ERA e IRA
 </t>
  </si>
  <si>
    <t xml:space="preserve">• Continuar con el programa de estilos de vida saludable.           Diseñar, publicar y socializar • infografía sobre prevención de enfermedades respiratorias
 </t>
  </si>
  <si>
    <t>Entrega de tapabocas a necesidad.</t>
  </si>
  <si>
    <t xml:space="preserve">Capacitación de  de reporte de accidentes en eventos deportivos </t>
  </si>
  <si>
    <t xml:space="preserve"> Sensibilización prevención de accidentes deportivos y reporte de accidentes.</t>
  </si>
  <si>
    <t xml:space="preserve">Reporte de actos y condiciones inseguras.
 </t>
  </si>
  <si>
    <t>Dirección Sistema de Cuidado</t>
  </si>
  <si>
    <t>Sede Central
Manzanas del cuidado</t>
  </si>
  <si>
    <t>Pisos deslizantes durante la limpieza, labores de aseo en zonas comunes durante la jornada laboral.
  Durante temporadas de lluvia por ingreso de sombrillas escurriendo agua en las oficinas y en zonas comunes.</t>
  </si>
  <si>
    <t>Señalización piso húmedo</t>
  </si>
  <si>
    <t>Señalización de pisos húmedos.
  Continuar con la programación de actividades de aseo durante horarios de bajo flujo de personal</t>
  </si>
  <si>
    <t>• Medidas de prevención desplazamiento en escaleras</t>
  </si>
  <si>
    <t>Manzana del cuidado Kennedy</t>
  </si>
  <si>
    <t>Gestionar la formulación, implementación, seguimiento y evaluación del Sistema Distrital de Cuidado</t>
  </si>
  <si>
    <t>Protocolo de seguridad riesgo publico</t>
  </si>
  <si>
    <t xml:space="preserve"> programa de estilos de vida saludable.           Diseñar, publicar y socializar infografía sobre prevención de ERA e IRA
 </t>
  </si>
  <si>
    <t>Programa para riesgo público</t>
  </si>
  <si>
    <t>Sensibilización sobre el programa de prevención de riesgo público</t>
  </si>
  <si>
    <t>Sede Central
Casas de jsuticia</t>
  </si>
  <si>
    <t>Sede Central
Casas de justicia</t>
  </si>
  <si>
    <t>• Teletrabajo ordinario y trabajo remoto.
  • Ventilación permanente en las áreas de trabajo
• Programa de estilos de vida saludable</t>
  </si>
  <si>
    <t xml:space="preserve">Continuar con el programa de estilos de vida saludable.           
   • Diseñar, publicar y socializar infografía sobre prevención de enfermedades respiratorias
 </t>
  </si>
  <si>
    <t>Sede Central
Casas de jsuticia
Hospitales
 Simón  Bolívar
San  Rafael
La  Victoria
Santa  Clara 
Bosa 
 Suba 
Kennedy
Meisen</t>
  </si>
  <si>
    <t>Orientaciones individual  de psicología</t>
  </si>
  <si>
    <t xml:space="preserve">
Atención a la ciudadania</t>
  </si>
  <si>
    <t>transversalización del enfoque de género en la políticas públicas Distritales
Actividades en parques o zonas comunes con las mujeres de las localidades</t>
  </si>
  <si>
    <t>Sensibilización sobre enfermedades respiratorias medidas preventivas</t>
  </si>
  <si>
    <t xml:space="preserve">Uso de protector solar 
</t>
  </si>
  <si>
    <t xml:space="preserve">Sugerir el uso de Protector solar 
</t>
  </si>
  <si>
    <t>Hospitales
 Simón  Bolívar
San  Rafael
La  Victoria
Santa  Clara 
Bosa 
 Suba 
Kennedy
Meisen</t>
  </si>
  <si>
    <t>Atención a la ciudadania</t>
  </si>
  <si>
    <t xml:space="preserve">Atención en Hospitales </t>
  </si>
  <si>
    <t>Virus, bacterias, hongos, protozoos</t>
  </si>
  <si>
    <t>Presencia de pacientes con diferentes enfermedades en el lugar de trabajo. 
Fluidos corporales en las personas a las que se les presta atención por parte de la SDMujer</t>
  </si>
  <si>
    <t>Contagio de enfermedades</t>
  </si>
  <si>
    <t xml:space="preserve">Uso de tapabocas y guantes 
</t>
  </si>
  <si>
    <t>Tapabocas quirurgico, guantes de nitrilo</t>
  </si>
  <si>
    <t xml:space="preserve">Golpes con elementos del hospital (camillas, carros de medicamentos, sillas e ruedas entre otros) </t>
  </si>
  <si>
    <t xml:space="preserve">Golpes, traumatismos, fracturas </t>
  </si>
  <si>
    <t xml:space="preserve">Recomendaciones de seguridad durante la ejecución de actividades en hospitales </t>
  </si>
  <si>
    <t>Demandas cualitativas y cuantitativas de la labor. Demandas de carga mental (Apremio de tiempo, demandas emocionales)</t>
  </si>
  <si>
    <t>Relaciones con la comunidad</t>
  </si>
  <si>
    <t>Alteraciones: del sueño, del sistema digestivo, del sistema nervioso central. Estrés y/o desordenes musculoesqueléticos.</t>
  </si>
  <si>
    <t>Programa de Vigilancia Epidemiológica en Prevención de Riesgo Psicosocial
  Plan de bienestar social e incentivos</t>
  </si>
  <si>
    <t>Continuar con el Programa de Vigilancia Epidemiológica en Prevención de Riesgo Psicosocial</t>
  </si>
  <si>
    <t xml:space="preserve">Archivo Central </t>
  </si>
  <si>
    <t>GES 3</t>
  </si>
  <si>
    <t>Actividades masivas de archivo y correspondencia</t>
  </si>
  <si>
    <t>Funciones y responsabilidades asignadas en los objetos contractuales y a cada cargo en el Manual Específico de Funciones y de Competencias laborales del Secretaria Distrital de la Mujer.</t>
  </si>
  <si>
    <t>Vecindad con el aeropuerto y camiones que transitan por el sector</t>
  </si>
  <si>
    <t>Cefalea, desconcentración</t>
  </si>
  <si>
    <t xml:space="preserve">Mediciones ambientales </t>
  </si>
  <si>
    <t xml:space="preserve"> Continuar con Realizar medición de ruido y iluminacion</t>
  </si>
  <si>
    <t>Manipulación y revisión de expedientes</t>
  </si>
  <si>
    <t>Manipulación de papel</t>
  </si>
  <si>
    <t>Dermatitis de contacto
  Afección en vías respiratorias</t>
  </si>
  <si>
    <t xml:space="preserve">Capacitacion del uso adecuado de los EPP </t>
  </si>
  <si>
    <t>Tapabocas
  Guantes de nitrilo</t>
  </si>
  <si>
    <t>Inspección al uso adecuado de los elementos de protección personal</t>
  </si>
  <si>
    <t>Guantes de nitrilo 
 Tapabocas, monogafas de seguridad</t>
  </si>
  <si>
    <t>Manipulación de expedientes y documentos de consulta</t>
  </si>
  <si>
    <t>Presencia y contacto con ácaros</t>
  </si>
  <si>
    <t>Infecciones, reacciones alérgicas, afecciones en la piel, entre otras enfermedades comunes.</t>
  </si>
  <si>
    <t>Digitalización de documentos</t>
  </si>
  <si>
    <t>Protocolos de limpieza, desinfección y mantenimiento de expedientes</t>
  </si>
  <si>
    <t>guantes, tapabocas y batas</t>
  </si>
  <si>
    <t>Continuar con Digitalización de documentos</t>
  </si>
  <si>
    <t>Campañas de capacitación manipulación adecuada de expedientes.
  Protocolos de limpieza, desinfección y mantenimiento de expedientes</t>
  </si>
  <si>
    <t>Guantes, tapabocas y batas</t>
  </si>
  <si>
    <t>Parásitos (ácaros)</t>
  </si>
  <si>
    <t>Fumigaciones periódicas en las instalaciones físicas de archivo.</t>
  </si>
  <si>
    <t>Suministro de guantes, tapabocas y batas.</t>
  </si>
  <si>
    <t>Campañas de manipulación adecuada de expedientes.
  Cronograma de Limpieza y desinfección</t>
  </si>
  <si>
    <t>Guantes de nitrilo, tapabocas
 y batas</t>
  </si>
  <si>
    <t>Traslado de archivo y documentación</t>
  </si>
  <si>
    <t>Cajas con archivo</t>
  </si>
  <si>
    <t>Alteraciones musculoesqueléticas.</t>
  </si>
  <si>
    <t>Programa de prevención para desórdenes músculo esquelético</t>
  </si>
  <si>
    <t>Uso de ayudas mecánicas</t>
  </si>
  <si>
    <t>Programa PVE Biomecanico</t>
  </si>
  <si>
    <t>Escaneo de documentos</t>
  </si>
  <si>
    <t>Movimientos repetitivos.</t>
  </si>
  <si>
    <t>Fotocopiado de documentos.</t>
  </si>
  <si>
    <t>Síndromes de comprensión nerviosa.</t>
  </si>
  <si>
    <t xml:space="preserve">Continuar con el Sistema de Vigilancia Epidemiológica para Prevención de lesiones osteomusculares
</t>
  </si>
  <si>
    <t>Posición prolongada en posición sentado.</t>
  </si>
  <si>
    <t>Requerimiento del puesto de trabajo</t>
  </si>
  <si>
    <t>Restricción de la circulación sanguínea en los miembros inferiores (venas varicosas), fatiga e inflamación en piernas y pies y lumbalgia.</t>
  </si>
  <si>
    <t>Programa de Vigilancia Epidemiológica en Prevención de Desordenes Musculo esqueléticos</t>
  </si>
  <si>
    <t>Posibilidad de alternar postura
 • Pausas activas</t>
  </si>
  <si>
    <t>• Continuar con la implementación del Programa de Vigilancia Epidemiológica en Prevención de Desórdenes Músculo esqueléticos
 • Continuar con las inspecciones periódicas a puestos de trabajo y ajustes necesarios para mejorar la higiene postural de las/os servidoras/es
  • Continuar con el reporte de condiciones inseguras
• Implementar el programa de pausas activas
• Capacitación en higiene postural
• Sensibilización sobre patalogías más comúnes a nivel osteomuscular</t>
  </si>
  <si>
    <t>Organización y archivo de la documentación</t>
  </si>
  <si>
    <t>Por manipulación de elementos de oficina (grapadoras, saca ganchos, hojas, bisturí)</t>
  </si>
  <si>
    <t>Heridas y/o dermatitis de contacto.</t>
  </si>
  <si>
    <t>Protocolo uso de herramientas de oficina</t>
  </si>
  <si>
    <t>Implementar campaña de uso adecuado de elementos de oficina</t>
  </si>
  <si>
    <t xml:space="preserve">Archivo Central 
Bodega
</t>
  </si>
  <si>
    <t>GES3
GES 4</t>
  </si>
  <si>
    <t>Almacenamiento y bodegaje</t>
  </si>
  <si>
    <t>Funciones y responsabilidades asignadas en los objetos contractuales y a cada cargo en el Manual Especifico de Funciones y de Competencias laborales del Secretaria Distrital de la Mujer.</t>
  </si>
  <si>
    <t xml:space="preserve">Movimientos inadecuados, exceso de peso </t>
  </si>
  <si>
    <t>Lumbalgias, dorsalgias</t>
  </si>
  <si>
    <t xml:space="preserve">Programa de Vigilancia Epidemiológica en Prevención de Desordenes Musculo esqueléticos
</t>
  </si>
  <si>
    <t>• Continuar con actividades del Sistema de Vigilancia Epidemiológico (SVE) para la prevención de desórdenes músculo esqueléticos (DME) 
• Capacitación prevención de riesgo por posturas y/o sobre esfuerzo
• Estandarizar los pesos máximos  que pueden manipularse según genero y normatividad.</t>
  </si>
  <si>
    <t>Bodega</t>
  </si>
  <si>
    <t>GES 4</t>
  </si>
  <si>
    <t>Traslado de equipos, elementos y materiales</t>
  </si>
  <si>
    <t>Manipulación manual de cargas (Sobre esfuerzos, híper extensiones)</t>
  </si>
  <si>
    <t>Elementos, equipos y materiales, mobiliario</t>
  </si>
  <si>
    <t>Alteraciones musculo esqueléticas.</t>
  </si>
  <si>
    <t>Programa de Vigilancia Epidemiológica en Prevención de Desórdenes Musculo esqueléticos</t>
  </si>
  <si>
    <t>Capacitación manipulación manual de cargas</t>
  </si>
  <si>
    <t>Almacenamiento de materiales</t>
  </si>
  <si>
    <t>Caída de objetos durante el almacenamiento</t>
  </si>
  <si>
    <t>Golpes, aplastamiento, contusiones, fracturas</t>
  </si>
  <si>
    <t xml:space="preserve"> • Capacitación almacenamiento seguro
• Inspección al uso de elementos de protección personal</t>
  </si>
  <si>
    <t xml:space="preserve"> Botas de seguridad, monogafas de seguridad</t>
  </si>
  <si>
    <t>Escaleras sin antideslizantes</t>
  </si>
  <si>
    <t>Caídas a nivel</t>
  </si>
  <si>
    <t>Aceptable con control específico</t>
  </si>
  <si>
    <t>Instalación de cintas antideslizantes</t>
  </si>
  <si>
    <t>Todas las sedes Secretaria Distrital de la Mujer</t>
  </si>
  <si>
    <t>Mantenimiento locativo</t>
  </si>
  <si>
    <t>Arreglos locativos</t>
  </si>
  <si>
    <t>Uso de herramientas manuales y equipos eléctricos (martillo, taladro)</t>
  </si>
  <si>
    <t>Disminución de capacidad auditiva, cefalea, estrés</t>
  </si>
  <si>
    <t>Mantenimiento a herramientas</t>
  </si>
  <si>
    <t>Supervisión de la entrega y uso de protección auditiva de inserción</t>
  </si>
  <si>
    <t>Trabajo en alturas</t>
  </si>
  <si>
    <t xml:space="preserve">Limpieza de tanques, arreglos locativos,trabajos por encima de los 2 mts de altura. </t>
  </si>
  <si>
    <t>Golpes, traumatismos, fracturas, muerte.</t>
  </si>
  <si>
    <t>programa de trabajo seguro en alturas.</t>
  </si>
  <si>
    <t>Implementar el programa de trabajo seguro en alturas.</t>
  </si>
  <si>
    <t>Arnes, kit de trabajo seguro en alturas.</t>
  </si>
  <si>
    <t>Arreglos locativos, instalación de elementos</t>
  </si>
  <si>
    <t>Vibración segmentaria</t>
  </si>
  <si>
    <t>En columna vertebral (Lumbalgias, espondilitis, osteocondritis intervertebral, calcificación de discos)</t>
  </si>
  <si>
    <t>Divulgación protocolo sobre uso adecuado de herramientas manuales</t>
  </si>
  <si>
    <r>
      <rPr>
        <sz val="10"/>
        <color rgb="FF000000"/>
        <rFont val="Arial"/>
        <family val="2"/>
      </rPr>
      <t xml:space="preserve">
</t>
    </r>
    <r>
      <rPr>
        <sz val="10"/>
        <color rgb="FF000000"/>
        <rFont val="Arial"/>
        <family val="2"/>
      </rPr>
      <t>•  Pausas activas</t>
    </r>
  </si>
  <si>
    <t>Mantenimiento equipos eléctricos</t>
  </si>
  <si>
    <t>Implementar programa de pausas activas</t>
  </si>
  <si>
    <t>Implementar el programa de pausas activas</t>
  </si>
  <si>
    <t>Vía pública, Entidades Distritales</t>
  </si>
  <si>
    <t>GES 6</t>
  </si>
  <si>
    <t>Actividades fuera de las instalaciones del Secretaria Distrital de la Mujer</t>
  </si>
  <si>
    <t xml:space="preserve">
Reuniones con autoridades y otras entidades Distritales y Nacionales 
</t>
  </si>
  <si>
    <t>Capacitación sobre IRA e IRA</t>
  </si>
  <si>
    <t>Sensibilización sobre enfermedades respiratorias</t>
  </si>
  <si>
    <t>Uso botas de seguridad</t>
  </si>
  <si>
    <t>Socializar el protocolo de seguridad para riesgo público.</t>
  </si>
  <si>
    <t>Desplazamientos</t>
  </si>
  <si>
    <t>PESV</t>
  </si>
  <si>
    <t>Señalización de pisos húmedos.
• Continuar con la programación de actividades de aseo durante horarios de bajo flujo de personal</t>
  </si>
  <si>
    <t>Capacitacion de prevención de accidentes deportivos y reporte de accidentes.</t>
  </si>
  <si>
    <t>Archivo DTH</t>
  </si>
  <si>
    <t>Disminución en la circulación sanguínea en los miembros inferiores (venas varicosas), fatiga e inflamación en piernas y pies y lumbalgia.</t>
  </si>
  <si>
    <t>Posibilidad de alternar postura</t>
  </si>
  <si>
    <t>Continuar con la implementación del Programa de Vigilancia Epidemiológica en Prevención de Desórdenes Músculo esqueléticos
• Implementar el programa de pausas activas</t>
  </si>
  <si>
    <t xml:space="preserve">Sistema de Vigilancia Epidemiológico (SVE) para la prevención de desórdenes músculo esqueléticos (DME) 
</t>
  </si>
  <si>
    <t>Control y evaluación de la Gestión</t>
  </si>
  <si>
    <t>Plan de prevención, preparación y respuesta ante emergencias
  Inspecciones de seguridad a equipos para la prevención y atención de emergencias.</t>
  </si>
  <si>
    <t>Dirección de contratación</t>
  </si>
  <si>
    <t>Control Interno Disciplinario</t>
  </si>
  <si>
    <t xml:space="preserve">Cumplimiento de las medidas adoptadas por el Distrito y/o Gobierno Nacional frente a la postpandemia del coronavirus.
  Teletrabajo ordinario y trabajo remoto.
  Ventilación permanente en las áreas de trabajo.
 </t>
  </si>
  <si>
    <t xml:space="preserve">Continuar con el programa de estilos de vida saludable.           Diseñar, publicar y socializar infografía sobre prevención de ERA e IRA
 </t>
  </si>
  <si>
    <t xml:space="preserve">Nombre Completo de Quien Actualizó: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</si>
</sst>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b/>
      <sz val="8"/>
      <color theme="1"/>
      <name val="Times New Roman"/>
      <family val="1"/>
    </font>
    <font>
      <b/>
      <sz val="12"/>
      <name val="Times New Roman"/>
      <family val="1"/>
    </font>
    <font>
      <b/>
      <sz val="11"/>
      <name val="Times New Roman"/>
      <family val="1"/>
    </font>
    <font>
      <b/>
      <sz val="10"/>
      <color theme="1"/>
      <name val="Times New Roman"/>
      <family val="1"/>
    </font>
    <font>
      <b/>
      <sz val="10"/>
      <name val="Times New Roman"/>
      <family val="1"/>
    </font>
    <font>
      <b/>
      <sz val="11"/>
      <color theme="1" tint="0.499984740745262"/>
      <name val="Times New Roman"/>
      <family val="1"/>
    </font>
    <font>
      <sz val="11"/>
      <name val="Times New Roman"/>
      <family val="1"/>
    </font>
    <font>
      <sz val="10"/>
      <name val="Times New Roman"/>
      <family val="1"/>
    </font>
    <font>
      <sz val="11"/>
      <name val="Arial"/>
      <family val="2"/>
    </font>
    <font>
      <b/>
      <sz val="12"/>
      <color theme="0"/>
      <name val="Arial"/>
      <family val="2"/>
    </font>
    <font>
      <sz val="12"/>
      <name val="Arial"/>
      <family val="2"/>
    </font>
    <font>
      <sz val="12"/>
      <color rgb="FF00B050"/>
      <name val="Arial"/>
      <family val="2"/>
    </font>
    <font>
      <b/>
      <sz val="16"/>
      <color theme="1"/>
      <name val="Calibri"/>
      <family val="2"/>
      <scheme val="minor"/>
    </font>
    <font>
      <sz val="12"/>
      <color theme="1"/>
      <name val="Calibri"/>
      <family val="2"/>
      <scheme val="minor"/>
    </font>
    <font>
      <sz val="11"/>
      <color theme="1"/>
      <name val="Arial"/>
      <family val="2"/>
    </font>
    <font>
      <b/>
      <sz val="11"/>
      <color theme="1"/>
      <name val="Arial"/>
      <family val="2"/>
    </font>
    <font>
      <b/>
      <i/>
      <u/>
      <sz val="18"/>
      <color theme="1"/>
      <name val="Arial"/>
      <family val="2"/>
    </font>
    <font>
      <b/>
      <sz val="14"/>
      <color theme="0"/>
      <name val="Arial"/>
      <family val="2"/>
    </font>
    <font>
      <b/>
      <u/>
      <sz val="14"/>
      <color theme="0"/>
      <name val="Arial"/>
      <family val="2"/>
    </font>
    <font>
      <sz val="14"/>
      <color theme="1"/>
      <name val="Arial"/>
      <family val="2"/>
    </font>
    <font>
      <b/>
      <sz val="10"/>
      <color rgb="FF000000"/>
      <name val="Arial"/>
      <family val="2"/>
    </font>
    <font>
      <sz val="10"/>
      <color rgb="FF000000"/>
      <name val=" arial"/>
    </font>
    <font>
      <sz val="10"/>
      <color rgb="FFFF0000"/>
      <name val="Arial"/>
      <family val="2"/>
    </font>
    <font>
      <sz val="11"/>
      <color rgb="FFFF0000"/>
      <name val="Times New Roman"/>
      <family val="1"/>
    </font>
    <font>
      <sz val="10"/>
      <name val=" arial"/>
    </font>
    <font>
      <b/>
      <sz val="10"/>
      <name val="Arial"/>
      <family val="2"/>
    </font>
    <font>
      <sz val="10"/>
      <color theme="1"/>
      <name val="Calibri"/>
      <family val="2"/>
      <scheme val="minor"/>
    </font>
    <font>
      <b/>
      <sz val="10"/>
      <color theme="1"/>
      <name val="Calibri"/>
      <family val="2"/>
      <scheme val="minor"/>
    </font>
    <font>
      <sz val="12"/>
      <color rgb="FF0070C0"/>
      <name val="Arial"/>
      <family val="2"/>
    </font>
    <font>
      <sz val="11"/>
      <color rgb="FF0070C0"/>
      <name val="Times New Roman"/>
      <family val="1"/>
    </font>
    <font>
      <sz val="10"/>
      <color rgb="FF0070C0"/>
      <name val="Arial"/>
      <family val="2"/>
    </font>
    <font>
      <sz val="10"/>
      <color rgb="FF008A3E"/>
      <name val="Arial"/>
      <family val="2"/>
    </font>
    <font>
      <sz val="10"/>
      <color rgb="FF000000"/>
      <name val="Arial"/>
      <family val="2"/>
    </font>
    <font>
      <sz val="11"/>
      <color rgb="FF000000"/>
      <name val="Times New Roman"/>
      <family val="1"/>
    </font>
    <font>
      <sz val="11"/>
      <color rgb="FF000000"/>
      <name val="Times New Roman"/>
      <family val="1"/>
    </font>
    <font>
      <sz val="10"/>
      <color rgb="FF000000"/>
      <name val="Calibri"/>
      <family val="2"/>
      <scheme val="minor"/>
    </font>
    <font>
      <b/>
      <sz val="10"/>
      <color rgb="FF000000"/>
      <name val="Arial"/>
      <family val="2"/>
    </font>
    <font>
      <sz val="10"/>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sz val="12"/>
      <color rgb="FF000000"/>
      <name val="Arial"/>
      <family val="2"/>
    </font>
  </fonts>
  <fills count="3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indexed="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rgb="FFFFFFFF"/>
        <bgColor rgb="FFFFFFFF"/>
      </patternFill>
    </fill>
    <fill>
      <patternFill patternType="solid">
        <fgColor rgb="FFFFFFCC"/>
        <bgColor rgb="FFFFFFCC"/>
      </patternFill>
    </fill>
    <fill>
      <patternFill patternType="solid">
        <fgColor theme="0"/>
        <bgColor rgb="FFFFFFFF"/>
      </patternFill>
    </fill>
    <fill>
      <patternFill patternType="solid">
        <fgColor theme="5" tint="0.59999389629810485"/>
        <bgColor rgb="FFFFFFFF"/>
      </patternFill>
    </fill>
    <fill>
      <patternFill patternType="solid">
        <fgColor theme="5" tint="0.59999389629810485"/>
        <bgColor rgb="FFFFFFCC"/>
      </patternFill>
    </fill>
    <fill>
      <patternFill patternType="solid">
        <fgColor theme="9" tint="0.39997558519241921"/>
        <bgColor rgb="FFFFFFFF"/>
      </patternFill>
    </fill>
    <fill>
      <patternFill patternType="solid">
        <fgColor theme="9" tint="0.39997558519241921"/>
        <bgColor rgb="FFFFFFCC"/>
      </patternFill>
    </fill>
  </fills>
  <borders count="142">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style="thin">
        <color rgb="FF000000"/>
      </bottom>
      <diagonal/>
    </border>
    <border>
      <left/>
      <right style="thin">
        <color indexed="64"/>
      </right>
      <top style="medium">
        <color indexed="64"/>
      </top>
      <bottom/>
      <diagonal/>
    </border>
    <border>
      <left style="medium">
        <color indexed="64"/>
      </left>
      <right/>
      <top/>
      <bottom/>
      <diagonal/>
    </border>
    <border>
      <left/>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thin">
        <color rgb="FF000000"/>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top style="medium">
        <color indexed="64"/>
      </top>
      <bottom/>
      <diagonal/>
    </border>
    <border>
      <left style="thin">
        <color rgb="FF000000"/>
      </left>
      <right style="medium">
        <color rgb="FF000000"/>
      </right>
      <top/>
      <bottom style="thin">
        <color rgb="FF000000"/>
      </bottom>
      <diagonal/>
    </border>
  </borders>
  <cellStyleXfs count="11">
    <xf numFmtId="0" fontId="0" fillId="0" borderId="0"/>
    <xf numFmtId="0" fontId="1" fillId="0" borderId="0"/>
    <xf numFmtId="0" fontId="14" fillId="0" borderId="0"/>
    <xf numFmtId="0" fontId="13" fillId="0" borderId="0"/>
    <xf numFmtId="0" fontId="1" fillId="25" borderId="0"/>
    <xf numFmtId="0" fontId="1" fillId="0" borderId="0"/>
    <xf numFmtId="0" fontId="13" fillId="0" borderId="0"/>
    <xf numFmtId="0" fontId="26" fillId="0" borderId="0"/>
    <xf numFmtId="0" fontId="13" fillId="0" borderId="0"/>
    <xf numFmtId="0" fontId="1" fillId="0" borderId="0"/>
    <xf numFmtId="0" fontId="1" fillId="0" borderId="0"/>
  </cellStyleXfs>
  <cellXfs count="556">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20" fillId="0" borderId="90" xfId="0" applyFont="1" applyBorder="1" applyAlignment="1">
      <alignment horizontal="center" vertical="center" wrapText="1"/>
    </xf>
    <xf numFmtId="0" fontId="20" fillId="0" borderId="90" xfId="0" applyFont="1" applyBorder="1" applyAlignment="1">
      <alignment horizontal="left" vertical="top" wrapText="1"/>
    </xf>
    <xf numFmtId="0" fontId="18" fillId="0" borderId="93" xfId="0" applyFont="1" applyBorder="1" applyAlignment="1">
      <alignment vertical="center"/>
    </xf>
    <xf numFmtId="0" fontId="18" fillId="0" borderId="94" xfId="0" applyFont="1" applyBorder="1" applyAlignment="1">
      <alignment vertical="center"/>
    </xf>
    <xf numFmtId="0" fontId="20" fillId="0" borderId="96" xfId="0" applyFont="1" applyBorder="1" applyAlignment="1">
      <alignment horizontal="center" vertical="center" wrapText="1"/>
    </xf>
    <xf numFmtId="0" fontId="20" fillId="0" borderId="96" xfId="0" applyFont="1" applyBorder="1" applyAlignment="1">
      <alignment horizontal="left" vertical="top" wrapText="1"/>
    </xf>
    <xf numFmtId="0" fontId="18" fillId="0" borderId="97" xfId="0" applyFont="1" applyBorder="1" applyAlignment="1">
      <alignment vertical="center"/>
    </xf>
    <xf numFmtId="0" fontId="24" fillId="0" borderId="95" xfId="0" applyFont="1" applyBorder="1" applyAlignment="1">
      <alignment horizontal="center" wrapText="1"/>
    </xf>
    <xf numFmtId="0" fontId="24" fillId="2" borderId="0" xfId="0" applyFont="1" applyFill="1"/>
    <xf numFmtId="0" fontId="25" fillId="0" borderId="0" xfId="0" applyFont="1"/>
    <xf numFmtId="0" fontId="22" fillId="2" borderId="0" xfId="0" applyFont="1" applyFill="1"/>
    <xf numFmtId="0" fontId="24" fillId="2" borderId="0" xfId="0" applyFont="1" applyFill="1" applyAlignment="1">
      <alignment horizontal="left" vertical="top"/>
    </xf>
    <xf numFmtId="0" fontId="24" fillId="0" borderId="0" xfId="0" applyFont="1"/>
    <xf numFmtId="0" fontId="24" fillId="0" borderId="89" xfId="0" applyFont="1" applyBorder="1" applyAlignment="1">
      <alignment horizontal="center" wrapText="1"/>
    </xf>
    <xf numFmtId="0" fontId="22" fillId="0" borderId="0" xfId="0" applyFont="1"/>
    <xf numFmtId="0" fontId="24" fillId="0" borderId="0" xfId="0" applyFont="1" applyAlignment="1">
      <alignment horizontal="left" vertical="top"/>
    </xf>
    <xf numFmtId="0" fontId="13" fillId="0" borderId="0" xfId="6"/>
    <xf numFmtId="0" fontId="6" fillId="2" borderId="48" xfId="6" applyFont="1" applyFill="1" applyBorder="1" applyAlignment="1">
      <alignment horizontal="center" vertical="center" wrapText="1"/>
    </xf>
    <xf numFmtId="0" fontId="13" fillId="2" borderId="0" xfId="6" applyFill="1"/>
    <xf numFmtId="0" fontId="28" fillId="2" borderId="48" xfId="7" applyFont="1" applyFill="1" applyBorder="1" applyAlignment="1">
      <alignment horizontal="center" vertical="center" wrapText="1"/>
    </xf>
    <xf numFmtId="0" fontId="28" fillId="2" borderId="48" xfId="7" applyFont="1" applyFill="1" applyBorder="1" applyAlignment="1">
      <alignment horizontal="justify" vertical="center" wrapText="1"/>
    </xf>
    <xf numFmtId="0" fontId="28" fillId="2" borderId="50" xfId="7" applyFont="1" applyFill="1" applyBorder="1" applyAlignment="1">
      <alignment horizontal="justify" vertical="center" wrapText="1"/>
    </xf>
    <xf numFmtId="0" fontId="28" fillId="0" borderId="48" xfId="7" applyFont="1" applyBorder="1" applyAlignment="1">
      <alignment horizontal="justify" vertical="center" wrapText="1"/>
    </xf>
    <xf numFmtId="0" fontId="28" fillId="2" borderId="51" xfId="7" applyFont="1" applyFill="1" applyBorder="1" applyAlignment="1">
      <alignment horizontal="center" vertical="center" wrapText="1"/>
    </xf>
    <xf numFmtId="0" fontId="13" fillId="2" borderId="0" xfId="6" applyFill="1" applyAlignment="1">
      <alignment vertical="center"/>
    </xf>
    <xf numFmtId="0" fontId="13" fillId="0" borderId="0" xfId="6" applyAlignment="1">
      <alignment vertical="center"/>
    </xf>
    <xf numFmtId="0" fontId="31" fillId="2" borderId="0" xfId="6" applyFont="1" applyFill="1"/>
    <xf numFmtId="0" fontId="31" fillId="0" borderId="0" xfId="6" applyFont="1"/>
    <xf numFmtId="0" fontId="32" fillId="0" borderId="0" xfId="8" applyFont="1"/>
    <xf numFmtId="0" fontId="13" fillId="2" borderId="0" xfId="6" applyFill="1" applyAlignment="1">
      <alignment horizontal="center"/>
    </xf>
    <xf numFmtId="0" fontId="6" fillId="2" borderId="0" xfId="6" applyFont="1" applyFill="1" applyAlignment="1">
      <alignment horizontal="center" vertical="center" wrapText="1"/>
    </xf>
    <xf numFmtId="0" fontId="33" fillId="0" borderId="0" xfId="8" applyFont="1" applyAlignment="1">
      <alignment horizontal="center" vertical="center"/>
    </xf>
    <xf numFmtId="0" fontId="34" fillId="0" borderId="0" xfId="8" applyFont="1" applyAlignment="1">
      <alignment horizontal="center" vertical="center"/>
    </xf>
    <xf numFmtId="0" fontId="33" fillId="0" borderId="0" xfId="8" applyFont="1" applyAlignment="1">
      <alignment horizontal="center" vertical="center" wrapText="1"/>
    </xf>
    <xf numFmtId="0" fontId="37" fillId="0" borderId="48" xfId="8" applyFont="1" applyBorder="1" applyAlignment="1">
      <alignment horizontal="left" vertical="center" wrapText="1"/>
    </xf>
    <xf numFmtId="0" fontId="7" fillId="0" borderId="48" xfId="8" applyFont="1" applyBorder="1" applyAlignment="1">
      <alignment horizontal="center" vertical="center" wrapText="1"/>
    </xf>
    <xf numFmtId="0" fontId="32" fillId="8" borderId="0" xfId="8" applyFont="1" applyFill="1"/>
    <xf numFmtId="0" fontId="32" fillId="27" borderId="0" xfId="8" applyFont="1" applyFill="1"/>
    <xf numFmtId="14" fontId="32" fillId="0" borderId="0" xfId="8" applyNumberFormat="1" applyFont="1" applyAlignment="1">
      <alignment horizontal="left" vertical="center"/>
    </xf>
    <xf numFmtId="0" fontId="24" fillId="0" borderId="90" xfId="0" applyFont="1" applyBorder="1" applyAlignment="1">
      <alignment horizontal="center" wrapText="1"/>
    </xf>
    <xf numFmtId="0" fontId="24" fillId="0" borderId="96" xfId="0" applyFont="1" applyBorder="1" applyAlignment="1">
      <alignment horizontal="center" wrapText="1"/>
    </xf>
    <xf numFmtId="0" fontId="27" fillId="6" borderId="48" xfId="7" applyFont="1" applyFill="1" applyBorder="1" applyAlignment="1">
      <alignment horizontal="center" vertical="center" wrapText="1"/>
    </xf>
    <xf numFmtId="0" fontId="27" fillId="6" borderId="51" xfId="7" applyFont="1" applyFill="1" applyBorder="1" applyAlignment="1">
      <alignment horizontal="center" vertical="center" wrapText="1"/>
    </xf>
    <xf numFmtId="0" fontId="27" fillId="28" borderId="48" xfId="7" applyFont="1" applyFill="1" applyBorder="1" applyAlignment="1">
      <alignment horizontal="center" vertical="center" wrapText="1"/>
    </xf>
    <xf numFmtId="0" fontId="35" fillId="28" borderId="48" xfId="8" applyFont="1" applyFill="1" applyBorder="1" applyAlignment="1">
      <alignment horizontal="center" vertical="center" wrapText="1"/>
    </xf>
    <xf numFmtId="0" fontId="14" fillId="29" borderId="48" xfId="0" applyFont="1" applyFill="1" applyBorder="1" applyAlignment="1">
      <alignment horizontal="center" vertical="center" wrapText="1"/>
    </xf>
    <xf numFmtId="0" fontId="24" fillId="0" borderId="0" xfId="0" applyFont="1" applyAlignment="1">
      <alignment vertical="center"/>
    </xf>
    <xf numFmtId="0" fontId="22" fillId="26" borderId="86"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top" wrapText="1"/>
    </xf>
    <xf numFmtId="0" fontId="24" fillId="0" borderId="111" xfId="0" applyFont="1" applyBorder="1" applyAlignment="1">
      <alignment horizontal="center" wrapText="1"/>
    </xf>
    <xf numFmtId="0" fontId="24" fillId="0" borderId="0" xfId="0" applyFont="1" applyAlignment="1">
      <alignment horizontal="center" wrapText="1"/>
    </xf>
    <xf numFmtId="0" fontId="38" fillId="29" borderId="48" xfId="0" applyFont="1" applyFill="1" applyBorder="1" applyAlignment="1">
      <alignment horizontal="center" vertical="center" wrapText="1"/>
    </xf>
    <xf numFmtId="0" fontId="14" fillId="30" borderId="48" xfId="0" applyFont="1" applyFill="1" applyBorder="1" applyAlignment="1">
      <alignment horizontal="center" vertical="center" wrapText="1"/>
    </xf>
    <xf numFmtId="0" fontId="14" fillId="0" borderId="48" xfId="0" applyFont="1" applyBorder="1" applyAlignment="1">
      <alignment horizontal="center" vertical="center" wrapText="1"/>
    </xf>
    <xf numFmtId="0" fontId="14" fillId="29" borderId="115" xfId="0" applyFont="1" applyFill="1" applyBorder="1" applyAlignment="1">
      <alignment horizontal="center" vertical="center" wrapText="1"/>
    </xf>
    <xf numFmtId="0" fontId="38" fillId="29" borderId="115" xfId="0" applyFont="1" applyFill="1" applyBorder="1" applyAlignment="1">
      <alignment horizontal="center" vertical="center" wrapText="1"/>
    </xf>
    <xf numFmtId="0" fontId="14" fillId="30" borderId="115" xfId="0" applyFont="1" applyFill="1" applyBorder="1" applyAlignment="1">
      <alignment horizontal="center" vertical="center" wrapText="1"/>
    </xf>
    <xf numFmtId="0" fontId="14" fillId="0" borderId="115" xfId="0" applyFont="1" applyBorder="1" applyAlignment="1">
      <alignment horizontal="center" vertical="center" wrapText="1"/>
    </xf>
    <xf numFmtId="0" fontId="38" fillId="0" borderId="115" xfId="0" applyFont="1" applyBorder="1" applyAlignment="1">
      <alignment horizontal="center" vertical="center" wrapText="1"/>
    </xf>
    <xf numFmtId="0" fontId="39" fillId="0" borderId="115" xfId="0" applyFont="1" applyBorder="1" applyAlignment="1">
      <alignment horizontal="center" vertical="center" wrapText="1"/>
    </xf>
    <xf numFmtId="0" fontId="27" fillId="6" borderId="115" xfId="7" applyFont="1" applyFill="1" applyBorder="1" applyAlignment="1">
      <alignment horizontal="center" vertical="center" wrapText="1"/>
    </xf>
    <xf numFmtId="0" fontId="28" fillId="2" borderId="115" xfId="7" applyFont="1" applyFill="1" applyBorder="1" applyAlignment="1">
      <alignment horizontal="center" vertical="center" wrapText="1"/>
    </xf>
    <xf numFmtId="0" fontId="28" fillId="2" borderId="115" xfId="7" applyFont="1" applyFill="1" applyBorder="1" applyAlignment="1">
      <alignment horizontal="left" vertical="center" wrapText="1"/>
    </xf>
    <xf numFmtId="0" fontId="28" fillId="2" borderId="115" xfId="7" applyFont="1" applyFill="1" applyBorder="1" applyAlignment="1">
      <alignment horizontal="justify" vertical="center" wrapText="1"/>
    </xf>
    <xf numFmtId="0" fontId="28" fillId="0" borderId="115" xfId="7" applyFont="1" applyBorder="1" applyAlignment="1">
      <alignment horizontal="justify" vertical="center"/>
    </xf>
    <xf numFmtId="0" fontId="28" fillId="2" borderId="115" xfId="7" applyFont="1" applyFill="1" applyBorder="1" applyAlignment="1">
      <alignment horizontal="justify" vertical="center"/>
    </xf>
    <xf numFmtId="0" fontId="28" fillId="2" borderId="115" xfId="7" applyFont="1" applyFill="1" applyBorder="1" applyAlignment="1">
      <alignment vertical="center" wrapText="1"/>
    </xf>
    <xf numFmtId="0" fontId="28" fillId="2" borderId="51" xfId="7" applyFont="1" applyFill="1" applyBorder="1" applyAlignment="1">
      <alignment horizontal="justify" vertical="center" wrapText="1"/>
    </xf>
    <xf numFmtId="0" fontId="28" fillId="2" borderId="55" xfId="7" applyFont="1" applyFill="1" applyBorder="1" applyAlignment="1">
      <alignment horizontal="justify" vertical="center" wrapText="1"/>
    </xf>
    <xf numFmtId="0" fontId="28" fillId="0" borderId="51" xfId="7" applyFont="1" applyBorder="1" applyAlignment="1">
      <alignment horizontal="justify" vertical="center" wrapText="1"/>
    </xf>
    <xf numFmtId="0" fontId="24" fillId="0" borderId="116" xfId="0" applyFont="1" applyBorder="1" applyAlignment="1">
      <alignment horizontal="center" vertical="center"/>
    </xf>
    <xf numFmtId="0" fontId="14" fillId="29" borderId="117" xfId="0" applyFont="1" applyFill="1" applyBorder="1" applyAlignment="1">
      <alignment horizontal="center" vertical="center" wrapText="1"/>
    </xf>
    <xf numFmtId="0" fontId="38" fillId="29" borderId="118" xfId="0" applyFont="1" applyFill="1" applyBorder="1" applyAlignment="1">
      <alignment horizontal="center" vertical="center" wrapText="1"/>
    </xf>
    <xf numFmtId="0" fontId="14" fillId="30" borderId="118" xfId="0" applyFont="1" applyFill="1" applyBorder="1" applyAlignment="1">
      <alignment horizontal="center" vertical="center" wrapText="1"/>
    </xf>
    <xf numFmtId="0" fontId="14" fillId="0" borderId="117" xfId="0" applyFont="1" applyBorder="1" applyAlignment="1">
      <alignment horizontal="center" vertical="center" wrapText="1"/>
    </xf>
    <xf numFmtId="0" fontId="14" fillId="29" borderId="119" xfId="0" applyFont="1" applyFill="1" applyBorder="1" applyAlignment="1">
      <alignment horizontal="center" vertical="center" wrapText="1"/>
    </xf>
    <xf numFmtId="0" fontId="24" fillId="0" borderId="120" xfId="0" applyFont="1" applyBorder="1" applyAlignment="1">
      <alignment horizontal="center" vertical="center"/>
    </xf>
    <xf numFmtId="0" fontId="14" fillId="29" borderId="121" xfId="0" applyFont="1" applyFill="1" applyBorder="1" applyAlignment="1">
      <alignment horizontal="center" vertical="center" wrapText="1"/>
    </xf>
    <xf numFmtId="0" fontId="22" fillId="26" borderId="51" xfId="0" applyFont="1" applyFill="1" applyBorder="1" applyAlignment="1">
      <alignment horizontal="center" vertical="center"/>
    </xf>
    <xf numFmtId="0" fontId="22" fillId="26" borderId="51" xfId="0" applyFont="1" applyFill="1" applyBorder="1" applyAlignment="1">
      <alignment horizontal="center" vertical="center" wrapText="1"/>
    </xf>
    <xf numFmtId="0" fontId="22" fillId="26" borderId="77" xfId="0" applyFont="1" applyFill="1" applyBorder="1" applyAlignment="1">
      <alignment horizontal="center" vertical="center" wrapText="1"/>
    </xf>
    <xf numFmtId="0" fontId="22" fillId="26" borderId="51" xfId="0" applyFont="1" applyFill="1" applyBorder="1" applyAlignment="1">
      <alignment horizontal="center" vertical="center" textRotation="90" wrapText="1"/>
    </xf>
    <xf numFmtId="0" fontId="22" fillId="7" borderId="51" xfId="0" applyFont="1" applyFill="1" applyBorder="1" applyAlignment="1">
      <alignment horizontal="center" vertical="center" wrapText="1"/>
    </xf>
    <xf numFmtId="0" fontId="22" fillId="7" borderId="114" xfId="0" applyFont="1" applyFill="1" applyBorder="1" applyAlignment="1">
      <alignment horizontal="center" vertical="center" wrapText="1"/>
    </xf>
    <xf numFmtId="0" fontId="24" fillId="0" borderId="123" xfId="0" applyFont="1" applyBorder="1" applyAlignment="1">
      <alignment horizontal="center" vertical="center"/>
    </xf>
    <xf numFmtId="0" fontId="14" fillId="29" borderId="124" xfId="0" applyFont="1" applyFill="1" applyBorder="1" applyAlignment="1">
      <alignment horizontal="center" vertical="center" wrapText="1"/>
    </xf>
    <xf numFmtId="0" fontId="24" fillId="0" borderId="123" xfId="0" applyFont="1" applyBorder="1" applyAlignment="1">
      <alignment horizontal="center" vertical="center" wrapText="1"/>
    </xf>
    <xf numFmtId="0" fontId="14" fillId="31" borderId="48" xfId="0" applyFont="1" applyFill="1" applyBorder="1" applyAlignment="1">
      <alignment horizontal="center" vertical="center" wrapText="1"/>
    </xf>
    <xf numFmtId="0" fontId="24" fillId="2" borderId="89" xfId="0" applyFont="1" applyFill="1" applyBorder="1" applyAlignment="1">
      <alignment horizontal="center" wrapText="1"/>
    </xf>
    <xf numFmtId="0" fontId="24" fillId="2" borderId="90" xfId="0" applyFont="1" applyFill="1" applyBorder="1" applyAlignment="1">
      <alignment horizontal="center" wrapText="1"/>
    </xf>
    <xf numFmtId="0" fontId="20" fillId="2" borderId="90" xfId="0" applyFont="1" applyFill="1" applyBorder="1" applyAlignment="1">
      <alignment horizontal="center" vertical="center" wrapText="1"/>
    </xf>
    <xf numFmtId="0" fontId="20" fillId="2" borderId="90" xfId="0" applyFont="1" applyFill="1" applyBorder="1" applyAlignment="1">
      <alignment horizontal="left" vertical="top" wrapText="1"/>
    </xf>
    <xf numFmtId="0" fontId="18" fillId="2" borderId="93" xfId="0" applyFont="1" applyFill="1" applyBorder="1" applyAlignment="1">
      <alignment vertical="center"/>
    </xf>
    <xf numFmtId="0" fontId="24" fillId="2" borderId="95" xfId="0" applyFont="1" applyFill="1" applyBorder="1" applyAlignment="1">
      <alignment horizontal="center" wrapText="1"/>
    </xf>
    <xf numFmtId="0" fontId="24" fillId="2" borderId="96" xfId="0" applyFont="1" applyFill="1" applyBorder="1" applyAlignment="1">
      <alignment horizontal="center" wrapText="1"/>
    </xf>
    <xf numFmtId="0" fontId="20" fillId="2" borderId="96"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top" wrapText="1"/>
    </xf>
    <xf numFmtId="0" fontId="18" fillId="2" borderId="94" xfId="0" applyFont="1" applyFill="1" applyBorder="1" applyAlignment="1">
      <alignment vertical="center"/>
    </xf>
    <xf numFmtId="0" fontId="20" fillId="2" borderId="96" xfId="0" applyFont="1" applyFill="1" applyBorder="1" applyAlignment="1">
      <alignment horizontal="left" vertical="top" wrapText="1"/>
    </xf>
    <xf numFmtId="0" fontId="18" fillId="2" borderId="97" xfId="0" applyFont="1" applyFill="1" applyBorder="1" applyAlignment="1">
      <alignment vertical="center"/>
    </xf>
    <xf numFmtId="0" fontId="27" fillId="6" borderId="125" xfId="7" applyFont="1" applyFill="1" applyBorder="1" applyAlignment="1">
      <alignment horizontal="center" vertical="center" wrapText="1"/>
    </xf>
    <xf numFmtId="0" fontId="28" fillId="2" borderId="125" xfId="7" applyFont="1" applyFill="1" applyBorder="1" applyAlignment="1">
      <alignment horizontal="center" vertical="center" wrapText="1"/>
    </xf>
    <xf numFmtId="0" fontId="28" fillId="2" borderId="125" xfId="7" applyFont="1" applyFill="1" applyBorder="1" applyAlignment="1">
      <alignment horizontal="justify" vertical="center" wrapText="1"/>
    </xf>
    <xf numFmtId="0" fontId="30" fillId="2" borderId="89" xfId="6" applyFont="1" applyFill="1" applyBorder="1"/>
    <xf numFmtId="0" fontId="30" fillId="2" borderId="90" xfId="6" applyFont="1" applyFill="1" applyBorder="1"/>
    <xf numFmtId="0" fontId="13" fillId="2" borderId="90" xfId="6" applyFill="1" applyBorder="1"/>
    <xf numFmtId="0" fontId="13" fillId="2" borderId="93" xfId="6" applyFill="1" applyBorder="1"/>
    <xf numFmtId="0" fontId="41" fillId="0" borderId="0" xfId="0" applyFont="1"/>
    <xf numFmtId="0" fontId="25" fillId="0" borderId="120" xfId="0" applyFont="1" applyBorder="1" applyAlignment="1">
      <alignment horizontal="center" vertical="center"/>
    </xf>
    <xf numFmtId="0" fontId="44" fillId="0" borderId="48" xfId="0" applyFont="1" applyBorder="1" applyAlignment="1">
      <alignment horizontal="center" vertical="center" wrapText="1"/>
    </xf>
    <xf numFmtId="0" fontId="26" fillId="2" borderId="0" xfId="0" applyFont="1" applyFill="1" applyAlignment="1">
      <alignment horizontal="left"/>
    </xf>
    <xf numFmtId="0" fontId="1" fillId="2" borderId="0" xfId="0" applyFont="1" applyFill="1" applyAlignment="1">
      <alignment horizontal="left"/>
    </xf>
    <xf numFmtId="0" fontId="24" fillId="0" borderId="0" xfId="0" applyFont="1" applyAlignment="1">
      <alignment horizontal="center" vertical="center"/>
    </xf>
    <xf numFmtId="0" fontId="14" fillId="29" borderId="127" xfId="0" applyFont="1" applyFill="1" applyBorder="1" applyAlignment="1">
      <alignment horizontal="center" vertical="center" wrapText="1"/>
    </xf>
    <xf numFmtId="0" fontId="18" fillId="0" borderId="90" xfId="0" applyFont="1" applyBorder="1" applyAlignment="1">
      <alignment vertical="center"/>
    </xf>
    <xf numFmtId="0" fontId="18" fillId="0" borderId="0" xfId="0" applyFont="1" applyAlignment="1">
      <alignment vertical="center"/>
    </xf>
    <xf numFmtId="0" fontId="14" fillId="29" borderId="49" xfId="0" applyFont="1" applyFill="1" applyBorder="1" applyAlignment="1">
      <alignment horizontal="center" vertical="center" wrapText="1"/>
    </xf>
    <xf numFmtId="0" fontId="47" fillId="0" borderId="0" xfId="0" applyFont="1" applyAlignment="1">
      <alignment horizontal="center" vertical="center"/>
    </xf>
    <xf numFmtId="0" fontId="14" fillId="29" borderId="120" xfId="0" applyFont="1" applyFill="1" applyBorder="1" applyAlignment="1">
      <alignment horizontal="center" vertical="center" wrapText="1"/>
    </xf>
    <xf numFmtId="0" fontId="47" fillId="0" borderId="0" xfId="0" applyFont="1"/>
    <xf numFmtId="0" fontId="50" fillId="29" borderId="117" xfId="0" applyFont="1" applyFill="1" applyBorder="1" applyAlignment="1">
      <alignment horizontal="center" vertical="center" wrapText="1"/>
    </xf>
    <xf numFmtId="0" fontId="50" fillId="29" borderId="48" xfId="0" applyFont="1" applyFill="1" applyBorder="1" applyAlignment="1">
      <alignment horizontal="center" vertical="center" wrapText="1"/>
    </xf>
    <xf numFmtId="0" fontId="51" fillId="0" borderId="0" xfId="0" applyFont="1" applyAlignment="1">
      <alignment horizontal="center" vertical="center"/>
    </xf>
    <xf numFmtId="0" fontId="14" fillId="29" borderId="122" xfId="0" applyFont="1" applyFill="1" applyBorder="1" applyAlignment="1">
      <alignment horizontal="center" vertical="center" wrapText="1"/>
    </xf>
    <xf numFmtId="0" fontId="53" fillId="0" borderId="48" xfId="0" applyFont="1" applyBorder="1" applyAlignment="1">
      <alignment horizontal="center" vertical="center" wrapText="1"/>
    </xf>
    <xf numFmtId="0" fontId="24" fillId="0" borderId="0" xfId="0" applyFont="1" applyFill="1"/>
    <xf numFmtId="0" fontId="24" fillId="0" borderId="0" xfId="0" applyFont="1" applyFill="1" applyAlignment="1">
      <alignment vertical="center"/>
    </xf>
    <xf numFmtId="0" fontId="24" fillId="0" borderId="0" xfId="0" applyFont="1" applyFill="1" applyAlignment="1">
      <alignment horizontal="center" vertical="center"/>
    </xf>
    <xf numFmtId="0" fontId="41" fillId="0" borderId="0" xfId="0" applyFont="1" applyFill="1"/>
    <xf numFmtId="0" fontId="50" fillId="30" borderId="115" xfId="0" applyFont="1" applyFill="1" applyBorder="1" applyAlignment="1">
      <alignment horizontal="center" vertical="center" wrapText="1"/>
    </xf>
    <xf numFmtId="0" fontId="50" fillId="29" borderId="109" xfId="0" applyFont="1" applyFill="1" applyBorder="1" applyAlignment="1">
      <alignment horizontal="center" vertical="center" wrapText="1"/>
    </xf>
    <xf numFmtId="0" fontId="50" fillId="29" borderId="112" xfId="0" applyFont="1" applyFill="1" applyBorder="1" applyAlignment="1">
      <alignment horizontal="center" vertical="center" wrapText="1"/>
    </xf>
    <xf numFmtId="0" fontId="50" fillId="29" borderId="115" xfId="0" applyFont="1" applyFill="1" applyBorder="1" applyAlignment="1">
      <alignment horizontal="center" vertical="center" wrapText="1"/>
    </xf>
    <xf numFmtId="0" fontId="54" fillId="29" borderId="115" xfId="0" applyFont="1" applyFill="1" applyBorder="1" applyAlignment="1">
      <alignment horizontal="center" vertical="center" wrapText="1"/>
    </xf>
    <xf numFmtId="0" fontId="55" fillId="0" borderId="0" xfId="0" applyFont="1" applyAlignment="1">
      <alignment horizontal="center" vertical="center"/>
    </xf>
    <xf numFmtId="0" fontId="44" fillId="0" borderId="115" xfId="0" applyFont="1" applyBorder="1" applyAlignment="1">
      <alignment horizontal="center" vertical="center" wrapText="1"/>
    </xf>
    <xf numFmtId="0" fontId="53" fillId="0" borderId="115" xfId="0" applyFont="1" applyBorder="1" applyAlignment="1">
      <alignment horizontal="center" vertical="center" wrapText="1"/>
    </xf>
    <xf numFmtId="0" fontId="24" fillId="0" borderId="128" xfId="0" applyFont="1" applyBorder="1" applyAlignment="1">
      <alignment horizontal="center" vertical="center"/>
    </xf>
    <xf numFmtId="0" fontId="14" fillId="29" borderId="129" xfId="0" applyFont="1" applyFill="1" applyBorder="1" applyAlignment="1">
      <alignment horizontal="center" vertical="center" wrapText="1"/>
    </xf>
    <xf numFmtId="0" fontId="50" fillId="29" borderId="129" xfId="0" applyFont="1" applyFill="1" applyBorder="1" applyAlignment="1">
      <alignment horizontal="center" vertical="center" wrapText="1"/>
    </xf>
    <xf numFmtId="0" fontId="38" fillId="29" borderId="129" xfId="0" applyFont="1" applyFill="1" applyBorder="1" applyAlignment="1">
      <alignment horizontal="center" vertical="center" wrapText="1"/>
    </xf>
    <xf numFmtId="0" fontId="14" fillId="30" borderId="129" xfId="0" applyFont="1" applyFill="1" applyBorder="1" applyAlignment="1">
      <alignment horizontal="center" vertical="center" wrapText="1"/>
    </xf>
    <xf numFmtId="0" fontId="14" fillId="29" borderId="130" xfId="0" applyFont="1" applyFill="1" applyBorder="1" applyAlignment="1">
      <alignment horizontal="center" vertical="center" wrapText="1"/>
    </xf>
    <xf numFmtId="0" fontId="50" fillId="29" borderId="124" xfId="0" applyFont="1" applyFill="1" applyBorder="1" applyAlignment="1">
      <alignment horizontal="center" vertical="center" wrapText="1"/>
    </xf>
    <xf numFmtId="0" fontId="25" fillId="0" borderId="123" xfId="0" applyFont="1" applyBorder="1" applyAlignment="1">
      <alignment horizontal="center" vertical="center"/>
    </xf>
    <xf numFmtId="0" fontId="52" fillId="0" borderId="123" xfId="0" applyFont="1" applyBorder="1" applyAlignment="1">
      <alignment horizontal="center" vertical="center" wrapText="1"/>
    </xf>
    <xf numFmtId="0" fontId="24" fillId="0" borderId="124" xfId="0" applyFont="1" applyBorder="1" applyAlignment="1">
      <alignment horizontal="center" vertical="center"/>
    </xf>
    <xf numFmtId="0" fontId="50" fillId="29" borderId="123" xfId="0" applyFont="1" applyFill="1" applyBorder="1" applyAlignment="1">
      <alignment horizontal="center" vertical="center" wrapText="1"/>
    </xf>
    <xf numFmtId="0" fontId="14" fillId="29" borderId="123" xfId="0" applyFont="1" applyFill="1" applyBorder="1" applyAlignment="1">
      <alignment horizontal="center" vertical="center" wrapText="1"/>
    </xf>
    <xf numFmtId="0" fontId="14" fillId="29" borderId="131" xfId="0" applyFont="1" applyFill="1" applyBorder="1" applyAlignment="1">
      <alignment horizontal="center" vertical="center" wrapText="1"/>
    </xf>
    <xf numFmtId="0" fontId="14" fillId="29" borderId="132" xfId="0" applyFont="1" applyFill="1" applyBorder="1" applyAlignment="1">
      <alignment horizontal="center" vertical="center" wrapText="1"/>
    </xf>
    <xf numFmtId="0" fontId="38" fillId="29" borderId="132" xfId="0" applyFont="1" applyFill="1" applyBorder="1" applyAlignment="1">
      <alignment horizontal="center" vertical="center" wrapText="1"/>
    </xf>
    <xf numFmtId="0" fontId="14" fillId="30" borderId="132" xfId="0" applyFont="1" applyFill="1" applyBorder="1" applyAlignment="1">
      <alignment horizontal="center" vertical="center" wrapText="1"/>
    </xf>
    <xf numFmtId="0" fontId="14" fillId="29" borderId="133" xfId="0" applyFont="1" applyFill="1" applyBorder="1" applyAlignment="1">
      <alignment horizontal="center" vertical="center" wrapText="1"/>
    </xf>
    <xf numFmtId="0" fontId="56" fillId="0" borderId="115" xfId="0" applyFont="1" applyBorder="1" applyAlignment="1">
      <alignment horizontal="center" vertical="center" wrapText="1"/>
    </xf>
    <xf numFmtId="0" fontId="57" fillId="0" borderId="115" xfId="0" applyFont="1" applyBorder="1" applyAlignment="1">
      <alignment horizontal="center" vertical="center" wrapText="1"/>
    </xf>
    <xf numFmtId="0" fontId="56" fillId="29" borderId="115" xfId="0" applyFont="1" applyFill="1" applyBorder="1" applyAlignment="1">
      <alignment horizontal="center" vertical="center" wrapText="1"/>
    </xf>
    <xf numFmtId="0" fontId="58" fillId="29" borderId="115" xfId="0" applyFont="1" applyFill="1" applyBorder="1" applyAlignment="1">
      <alignment horizontal="center" vertical="center" wrapText="1"/>
    </xf>
    <xf numFmtId="0" fontId="56" fillId="30" borderId="115" xfId="0" applyFont="1" applyFill="1" applyBorder="1" applyAlignment="1">
      <alignment horizontal="center" vertical="center" wrapText="1"/>
    </xf>
    <xf numFmtId="0" fontId="14" fillId="0" borderId="129" xfId="0" applyFont="1" applyBorder="1" applyAlignment="1">
      <alignment horizontal="center" vertical="center" wrapText="1"/>
    </xf>
    <xf numFmtId="0" fontId="55" fillId="0" borderId="123" xfId="0" applyFont="1" applyBorder="1" applyAlignment="1">
      <alignment horizontal="center" vertical="center"/>
    </xf>
    <xf numFmtId="0" fontId="56" fillId="29" borderId="124" xfId="0" applyFont="1" applyFill="1" applyBorder="1" applyAlignment="1">
      <alignment horizontal="center" vertical="center" wrapText="1"/>
    </xf>
    <xf numFmtId="0" fontId="24" fillId="0" borderId="128" xfId="0" applyFont="1" applyBorder="1" applyAlignment="1">
      <alignment horizontal="center" vertical="center" wrapText="1"/>
    </xf>
    <xf numFmtId="0" fontId="39" fillId="0" borderId="132" xfId="0" applyFont="1" applyBorder="1" applyAlignment="1">
      <alignment horizontal="center" vertical="center" wrapText="1"/>
    </xf>
    <xf numFmtId="0" fontId="14" fillId="2" borderId="115" xfId="0" applyFont="1" applyFill="1" applyBorder="1" applyAlignment="1">
      <alignment horizontal="center" vertical="center" wrapText="1"/>
    </xf>
    <xf numFmtId="0" fontId="1" fillId="0" borderId="115" xfId="0" applyFont="1" applyBorder="1" applyAlignment="1">
      <alignment horizontal="center" vertical="center" wrapText="1"/>
    </xf>
    <xf numFmtId="0" fontId="42" fillId="0" borderId="115" xfId="0" applyFont="1" applyBorder="1" applyAlignment="1">
      <alignment horizontal="center" vertical="center" wrapText="1"/>
    </xf>
    <xf numFmtId="0" fontId="43" fillId="32" borderId="115" xfId="0" applyFont="1" applyFill="1" applyBorder="1" applyAlignment="1">
      <alignment horizontal="center" vertical="center" wrapText="1"/>
    </xf>
    <xf numFmtId="0" fontId="1" fillId="33" borderId="115" xfId="0" applyFont="1" applyFill="1" applyBorder="1" applyAlignment="1">
      <alignment horizontal="center" vertical="center" wrapText="1"/>
    </xf>
    <xf numFmtId="0" fontId="43" fillId="34" borderId="115" xfId="0" applyFont="1" applyFill="1" applyBorder="1" applyAlignment="1">
      <alignment horizontal="center" vertical="center" wrapText="1"/>
    </xf>
    <xf numFmtId="0" fontId="1" fillId="35" borderId="115" xfId="0" applyFont="1" applyFill="1" applyBorder="1" applyAlignment="1">
      <alignment horizontal="center" vertical="center" wrapText="1"/>
    </xf>
    <xf numFmtId="0" fontId="14" fillId="31" borderId="115" xfId="0" applyFont="1" applyFill="1" applyBorder="1" applyAlignment="1">
      <alignment horizontal="center" vertical="center" wrapText="1"/>
    </xf>
    <xf numFmtId="0" fontId="1" fillId="0" borderId="123" xfId="0" applyFont="1" applyBorder="1" applyAlignment="1">
      <alignment horizontal="center" vertical="center" wrapText="1"/>
    </xf>
    <xf numFmtId="0" fontId="1" fillId="0" borderId="124" xfId="0" applyFont="1" applyBorder="1" applyAlignment="1">
      <alignment horizontal="center" vertical="center" wrapText="1"/>
    </xf>
    <xf numFmtId="0" fontId="50" fillId="0" borderId="115" xfId="0" applyFont="1" applyBorder="1" applyAlignment="1">
      <alignment horizontal="center" vertical="center" wrapText="1"/>
    </xf>
    <xf numFmtId="0" fontId="51" fillId="0" borderId="115" xfId="0" applyFont="1" applyBorder="1" applyAlignment="1">
      <alignment vertical="center"/>
    </xf>
    <xf numFmtId="0" fontId="49" fillId="29" borderId="115" xfId="0" applyFont="1" applyFill="1" applyBorder="1" applyAlignment="1">
      <alignment horizontal="center" vertical="center" wrapText="1"/>
    </xf>
    <xf numFmtId="0" fontId="14" fillId="31" borderId="129" xfId="0" applyFont="1" applyFill="1" applyBorder="1" applyAlignment="1">
      <alignment horizontal="center" vertical="center" wrapText="1"/>
    </xf>
    <xf numFmtId="0" fontId="14" fillId="0" borderId="124" xfId="0" applyFont="1" applyBorder="1" applyAlignment="1">
      <alignment horizontal="center" vertical="center" wrapText="1"/>
    </xf>
    <xf numFmtId="0" fontId="51" fillId="0" borderId="123" xfId="0" applyFont="1" applyBorder="1" applyAlignment="1">
      <alignment horizontal="center" vertical="center" wrapText="1"/>
    </xf>
    <xf numFmtId="0" fontId="14" fillId="31" borderId="132" xfId="0" applyFont="1" applyFill="1" applyBorder="1" applyAlignment="1">
      <alignment horizontal="center" vertical="center" wrapText="1"/>
    </xf>
    <xf numFmtId="0" fontId="14" fillId="29" borderId="115" xfId="0" applyFont="1" applyFill="1" applyBorder="1" applyAlignment="1">
      <alignment horizontal="center" wrapText="1"/>
    </xf>
    <xf numFmtId="0" fontId="14" fillId="31" borderId="115" xfId="0" applyFont="1" applyFill="1" applyBorder="1" applyAlignment="1">
      <alignment horizontal="center" wrapText="1"/>
    </xf>
    <xf numFmtId="0" fontId="1" fillId="29" borderId="115" xfId="0" applyFont="1" applyFill="1" applyBorder="1" applyAlignment="1">
      <alignment horizontal="center" vertical="center" wrapText="1"/>
    </xf>
    <xf numFmtId="0" fontId="46" fillId="2" borderId="115" xfId="10" applyFont="1" applyFill="1" applyBorder="1" applyAlignment="1">
      <alignment horizontal="center" vertical="center" wrapText="1"/>
    </xf>
    <xf numFmtId="0" fontId="14" fillId="0" borderId="123" xfId="0" applyFont="1" applyBorder="1" applyAlignment="1">
      <alignment horizontal="center" vertical="center" wrapText="1"/>
    </xf>
    <xf numFmtId="0" fontId="14" fillId="0" borderId="131" xfId="0" applyFont="1" applyBorder="1" applyAlignment="1">
      <alignment horizontal="center" vertical="center" wrapText="1"/>
    </xf>
    <xf numFmtId="0" fontId="14" fillId="0" borderId="132" xfId="0" applyFont="1" applyBorder="1" applyAlignment="1">
      <alignment horizontal="center" vertical="center" wrapText="1"/>
    </xf>
    <xf numFmtId="0" fontId="14" fillId="2" borderId="132" xfId="0" applyFont="1" applyFill="1" applyBorder="1" applyAlignment="1">
      <alignment horizontal="center" vertical="center" wrapText="1"/>
    </xf>
    <xf numFmtId="0" fontId="22" fillId="7" borderId="134" xfId="0" applyFont="1" applyFill="1" applyBorder="1" applyAlignment="1">
      <alignment horizontal="center" vertical="center" wrapText="1"/>
    </xf>
    <xf numFmtId="0" fontId="22" fillId="7" borderId="135" xfId="0" applyFont="1" applyFill="1" applyBorder="1" applyAlignment="1">
      <alignment horizontal="center" vertical="center" wrapText="1"/>
    </xf>
    <xf numFmtId="0" fontId="22" fillId="7" borderId="136"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Border="1" applyAlignment="1">
      <alignment horizontal="left" vertical="top" wrapText="1"/>
    </xf>
    <xf numFmtId="0" fontId="18" fillId="0" borderId="0" xfId="0" applyFont="1" applyBorder="1" applyAlignment="1">
      <alignment vertical="center"/>
    </xf>
    <xf numFmtId="0" fontId="14" fillId="29" borderId="141" xfId="0" applyFont="1" applyFill="1" applyBorder="1" applyAlignment="1">
      <alignment horizontal="center" vertical="center" wrapText="1"/>
    </xf>
    <xf numFmtId="0" fontId="14" fillId="29" borderId="135" xfId="0" applyFont="1" applyFill="1" applyBorder="1" applyAlignment="1">
      <alignment horizontal="center" vertical="center" wrapText="1"/>
    </xf>
    <xf numFmtId="0" fontId="14" fillId="30" borderId="135" xfId="0" applyFont="1" applyFill="1" applyBorder="1" applyAlignment="1">
      <alignment horizontal="center" vertical="center" wrapText="1"/>
    </xf>
    <xf numFmtId="0" fontId="59" fillId="2" borderId="48" xfId="10" applyFont="1" applyFill="1" applyBorder="1" applyAlignment="1">
      <alignment horizontal="center" vertical="center" wrapText="1"/>
    </xf>
    <xf numFmtId="0" fontId="1" fillId="0" borderId="123" xfId="0" applyFont="1" applyBorder="1" applyAlignment="1">
      <alignment horizontal="center" vertical="center"/>
    </xf>
    <xf numFmtId="0" fontId="14" fillId="29" borderId="134" xfId="0" applyFont="1" applyFill="1" applyBorder="1" applyAlignment="1">
      <alignment horizontal="center" vertical="center" wrapText="1"/>
    </xf>
    <xf numFmtId="0" fontId="14" fillId="31" borderId="135" xfId="0" applyFont="1" applyFill="1" applyBorder="1" applyAlignment="1">
      <alignment horizontal="center" vertical="center" wrapText="1"/>
    </xf>
    <xf numFmtId="0" fontId="38" fillId="29" borderId="135"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0" fillId="2" borderId="48" xfId="0" applyFill="1" applyBorder="1" applyAlignment="1">
      <alignment horizontal="center" wrapText="1"/>
    </xf>
    <xf numFmtId="0" fontId="6" fillId="6" borderId="75" xfId="0" applyFont="1" applyFill="1" applyBorder="1" applyAlignment="1">
      <alignment horizontal="center" vertical="center" textRotation="90"/>
    </xf>
    <xf numFmtId="0" fontId="6" fillId="6" borderId="83"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35"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0" fillId="2" borderId="0" xfId="0" applyFill="1" applyAlignment="1">
      <alignment horizontal="center" wrapText="1"/>
    </xf>
    <xf numFmtId="0" fontId="6" fillId="23"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22" borderId="30"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3" fillId="7" borderId="18" xfId="0" applyFont="1" applyFill="1" applyBorder="1" applyAlignment="1">
      <alignment horizontal="center" vertical="center" textRotation="90"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10" fillId="7" borderId="25"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6" fillId="6" borderId="81"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7" fillId="7" borderId="26"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1" fillId="2" borderId="111" xfId="6" applyFont="1" applyFill="1" applyBorder="1" applyAlignment="1">
      <alignment horizontal="left" vertical="top" wrapText="1"/>
    </xf>
    <xf numFmtId="0" fontId="31" fillId="2" borderId="0" xfId="6" applyFont="1" applyFill="1" applyAlignment="1">
      <alignment horizontal="left" vertical="top" wrapText="1"/>
    </xf>
    <xf numFmtId="0" fontId="31" fillId="2" borderId="94" xfId="6" applyFont="1" applyFill="1" applyBorder="1" applyAlignment="1">
      <alignment horizontal="left" vertical="top" wrapText="1"/>
    </xf>
    <xf numFmtId="0" fontId="31" fillId="2" borderId="95" xfId="6" applyFont="1" applyFill="1" applyBorder="1" applyAlignment="1">
      <alignment horizontal="left" vertical="top" wrapText="1"/>
    </xf>
    <xf numFmtId="0" fontId="31" fillId="2" borderId="96" xfId="6" applyFont="1" applyFill="1" applyBorder="1" applyAlignment="1">
      <alignment horizontal="left" vertical="top" wrapText="1"/>
    </xf>
    <xf numFmtId="0" fontId="31" fillId="2" borderId="97" xfId="6" applyFont="1" applyFill="1" applyBorder="1" applyAlignment="1">
      <alignment horizontal="left" vertical="top" wrapText="1"/>
    </xf>
    <xf numFmtId="0" fontId="13" fillId="2" borderId="48" xfId="6" applyFill="1" applyBorder="1" applyAlignment="1">
      <alignment horizontal="center"/>
    </xf>
    <xf numFmtId="0" fontId="6" fillId="2" borderId="48" xfId="6" applyFont="1" applyFill="1" applyBorder="1" applyAlignment="1">
      <alignment horizontal="center" vertical="center" wrapText="1"/>
    </xf>
    <xf numFmtId="0" fontId="6" fillId="2" borderId="49" xfId="6" applyFont="1" applyFill="1" applyBorder="1" applyAlignment="1">
      <alignment horizontal="center" vertical="center" wrapText="1"/>
    </xf>
    <xf numFmtId="0" fontId="6" fillId="2" borderId="50" xfId="6" applyFont="1" applyFill="1" applyBorder="1" applyAlignment="1">
      <alignment horizontal="center" vertical="center" wrapText="1"/>
    </xf>
    <xf numFmtId="0" fontId="9" fillId="2" borderId="0" xfId="7" applyFont="1" applyFill="1" applyAlignment="1">
      <alignment horizontal="center" vertical="center" wrapText="1"/>
    </xf>
    <xf numFmtId="0" fontId="13" fillId="2" borderId="80" xfId="6" applyFill="1" applyBorder="1" applyAlignment="1">
      <alignment horizontal="center"/>
    </xf>
    <xf numFmtId="0" fontId="13" fillId="2" borderId="57" xfId="6" applyFill="1" applyBorder="1" applyAlignment="1">
      <alignment horizontal="center"/>
    </xf>
    <xf numFmtId="0" fontId="13" fillId="2" borderId="54" xfId="6" applyFill="1" applyBorder="1" applyAlignment="1">
      <alignment horizontal="center"/>
    </xf>
    <xf numFmtId="1" fontId="36" fillId="28" borderId="55" xfId="8" applyNumberFormat="1" applyFont="1" applyFill="1" applyBorder="1" applyAlignment="1">
      <alignment horizontal="center" vertical="center" wrapText="1"/>
    </xf>
    <xf numFmtId="1" fontId="36" fillId="28" borderId="56" xfId="8" applyNumberFormat="1" applyFont="1" applyFill="1" applyBorder="1" applyAlignment="1">
      <alignment horizontal="center" vertical="center" wrapText="1"/>
    </xf>
    <xf numFmtId="0" fontId="6" fillId="0" borderId="0" xfId="8" applyFont="1" applyAlignment="1">
      <alignment horizontal="center" vertical="center"/>
    </xf>
    <xf numFmtId="0" fontId="7" fillId="0" borderId="0" xfId="8" applyFont="1" applyAlignment="1">
      <alignment horizontal="center" vertical="center"/>
    </xf>
    <xf numFmtId="0" fontId="7" fillId="0" borderId="92" xfId="8" applyFont="1" applyBorder="1" applyAlignment="1">
      <alignment horizontal="center" vertical="center"/>
    </xf>
    <xf numFmtId="0" fontId="35" fillId="28" borderId="51" xfId="7" applyFont="1" applyFill="1" applyBorder="1" applyAlignment="1">
      <alignment horizontal="center" vertical="center" wrapText="1"/>
    </xf>
    <xf numFmtId="0" fontId="35" fillId="28" borderId="52" xfId="7" applyFont="1" applyFill="1" applyBorder="1" applyAlignment="1">
      <alignment horizontal="center" vertical="center" wrapText="1"/>
    </xf>
    <xf numFmtId="0" fontId="35" fillId="28" borderId="49" xfId="8" applyFont="1" applyFill="1" applyBorder="1" applyAlignment="1">
      <alignment horizontal="center" vertical="center" wrapText="1"/>
    </xf>
    <xf numFmtId="0" fontId="35" fillId="28" borderId="91" xfId="8" applyFont="1" applyFill="1" applyBorder="1" applyAlignment="1">
      <alignment horizontal="center" vertical="center" wrapText="1"/>
    </xf>
    <xf numFmtId="0" fontId="36" fillId="28" borderId="55" xfId="8" applyFont="1" applyFill="1" applyBorder="1" applyAlignment="1">
      <alignment horizontal="center" vertical="center" wrapText="1"/>
    </xf>
    <xf numFmtId="0" fontId="36" fillId="28" borderId="56" xfId="8" applyFont="1" applyFill="1" applyBorder="1" applyAlignment="1">
      <alignment horizontal="center" vertical="center" wrapText="1"/>
    </xf>
    <xf numFmtId="1" fontId="36" fillId="28" borderId="53" xfId="8" applyNumberFormat="1" applyFont="1" applyFill="1" applyBorder="1" applyAlignment="1">
      <alignment horizontal="center" vertical="center" wrapText="1"/>
    </xf>
    <xf numFmtId="1" fontId="36" fillId="28" borderId="48" xfId="8" applyNumberFormat="1" applyFont="1" applyFill="1" applyBorder="1" applyAlignment="1">
      <alignment horizontal="center" vertical="center" wrapText="1"/>
    </xf>
    <xf numFmtId="0" fontId="20" fillId="0" borderId="91" xfId="0" applyFont="1" applyBorder="1" applyAlignment="1">
      <alignment horizontal="left" vertical="center" wrapText="1"/>
    </xf>
    <xf numFmtId="0" fontId="20" fillId="0" borderId="50" xfId="0" applyFont="1" applyBorder="1" applyAlignment="1">
      <alignment horizontal="left" vertical="center" wrapText="1"/>
    </xf>
    <xf numFmtId="14" fontId="23" fillId="0" borderId="49"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2" fillId="26" borderId="86" xfId="0" applyFont="1" applyFill="1" applyBorder="1" applyAlignment="1">
      <alignment horizontal="center" vertical="center" wrapText="1"/>
    </xf>
    <xf numFmtId="0" fontId="21" fillId="26" borderId="85" xfId="0" applyFont="1" applyFill="1" applyBorder="1" applyAlignment="1">
      <alignment horizontal="center" vertical="center" wrapText="1"/>
    </xf>
    <xf numFmtId="0" fontId="21" fillId="26" borderId="113" xfId="0" applyFont="1" applyFill="1" applyBorder="1" applyAlignment="1">
      <alignment horizontal="center" vertical="center" wrapText="1"/>
    </xf>
    <xf numFmtId="0" fontId="21" fillId="26" borderId="86" xfId="0" applyFont="1" applyFill="1" applyBorder="1" applyAlignment="1">
      <alignment horizontal="center" vertical="center" wrapText="1"/>
    </xf>
    <xf numFmtId="0" fontId="21" fillId="26" borderId="51" xfId="0" applyFont="1" applyFill="1" applyBorder="1" applyAlignment="1">
      <alignment horizontal="center" vertical="center" wrapText="1"/>
    </xf>
    <xf numFmtId="0" fontId="22" fillId="7" borderId="86" xfId="0" applyFont="1" applyFill="1" applyBorder="1" applyAlignment="1">
      <alignment horizontal="center" vertical="center" wrapText="1"/>
    </xf>
    <xf numFmtId="0" fontId="22" fillId="7" borderId="86" xfId="0" applyFont="1" applyFill="1" applyBorder="1" applyAlignment="1">
      <alignment horizontal="left" vertical="top" wrapText="1"/>
    </xf>
    <xf numFmtId="0" fontId="22" fillId="7" borderId="87" xfId="0" applyFont="1" applyFill="1" applyBorder="1" applyAlignment="1">
      <alignment horizontal="center" vertical="center" wrapText="1"/>
    </xf>
    <xf numFmtId="0" fontId="22" fillId="26" borderId="98" xfId="0" applyFont="1" applyFill="1" applyBorder="1" applyAlignment="1">
      <alignment horizontal="center" vertical="center" textRotation="90" wrapText="1"/>
    </xf>
    <xf numFmtId="0" fontId="22" fillId="26" borderId="77" xfId="0" applyFont="1" applyFill="1" applyBorder="1" applyAlignment="1">
      <alignment horizontal="center" vertical="center" textRotation="90" wrapText="1"/>
    </xf>
    <xf numFmtId="0" fontId="20" fillId="0" borderId="49"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50" xfId="0" applyFont="1" applyBorder="1" applyAlignment="1">
      <alignment horizontal="center" vertical="center" wrapText="1"/>
    </xf>
    <xf numFmtId="0" fontId="18" fillId="0" borderId="107" xfId="0" applyFont="1" applyBorder="1" applyAlignment="1">
      <alignment horizontal="left" vertical="center"/>
    </xf>
    <xf numFmtId="0" fontId="18" fillId="0" borderId="108" xfId="0" applyFont="1" applyBorder="1" applyAlignment="1">
      <alignment horizontal="left" vertical="center"/>
    </xf>
    <xf numFmtId="0" fontId="26" fillId="0" borderId="126" xfId="0" applyFont="1" applyBorder="1" applyAlignment="1">
      <alignment vertical="center" wrapText="1"/>
    </xf>
    <xf numFmtId="0" fontId="26" fillId="0" borderId="0" xfId="0" applyFont="1" applyAlignment="1">
      <alignment vertical="center" wrapText="1"/>
    </xf>
    <xf numFmtId="0" fontId="26" fillId="0" borderId="126" xfId="0" applyFont="1" applyBorder="1" applyAlignment="1">
      <alignment horizontal="left"/>
    </xf>
    <xf numFmtId="0" fontId="26" fillId="0" borderId="0" xfId="0" applyFont="1" applyAlignment="1">
      <alignment horizontal="left"/>
    </xf>
    <xf numFmtId="0" fontId="18" fillId="0" borderId="99" xfId="0" applyFont="1" applyBorder="1" applyAlignment="1">
      <alignment horizontal="left" vertical="center"/>
    </xf>
    <xf numFmtId="0" fontId="18" fillId="0" borderId="105" xfId="0" applyFont="1" applyBorder="1" applyAlignment="1">
      <alignment horizontal="left" vertical="center"/>
    </xf>
    <xf numFmtId="0" fontId="18" fillId="0" borderId="49" xfId="0" applyFont="1" applyBorder="1" applyAlignment="1">
      <alignment horizontal="left" vertical="center"/>
    </xf>
    <xf numFmtId="0" fontId="18" fillId="0" borderId="106" xfId="0" applyFont="1" applyBorder="1" applyAlignment="1">
      <alignment horizontal="left" vertical="center"/>
    </xf>
    <xf numFmtId="0" fontId="24" fillId="0" borderId="89" xfId="0" applyFont="1" applyBorder="1" applyAlignment="1">
      <alignment horizontal="center" wrapText="1"/>
    </xf>
    <xf numFmtId="0" fontId="24" fillId="0" borderId="90" xfId="0" applyFont="1" applyBorder="1" applyAlignment="1">
      <alignment horizontal="center" wrapText="1"/>
    </xf>
    <xf numFmtId="0" fontId="24" fillId="0" borderId="110" xfId="0" applyFont="1" applyBorder="1" applyAlignment="1">
      <alignment horizontal="center" wrapText="1"/>
    </xf>
    <xf numFmtId="0" fontId="24" fillId="0" borderId="111" xfId="0" applyFont="1" applyBorder="1" applyAlignment="1">
      <alignment horizontal="center" wrapText="1"/>
    </xf>
    <xf numFmtId="0" fontId="24" fillId="0" borderId="0" xfId="0" applyFont="1" applyAlignment="1">
      <alignment horizontal="center" wrapText="1"/>
    </xf>
    <xf numFmtId="0" fontId="24" fillId="0" borderId="56" xfId="0" applyFont="1" applyBorder="1" applyAlignment="1">
      <alignment horizontal="center" wrapText="1"/>
    </xf>
    <xf numFmtId="0" fontId="24" fillId="0" borderId="95" xfId="0" applyFont="1" applyBorder="1" applyAlignment="1">
      <alignment horizontal="center" wrapText="1"/>
    </xf>
    <xf numFmtId="0" fontId="24" fillId="0" borderId="96" xfId="0" applyFont="1" applyBorder="1" applyAlignment="1">
      <alignment horizontal="center" wrapText="1"/>
    </xf>
    <xf numFmtId="0" fontId="24" fillId="0" borderId="104" xfId="0" applyFont="1" applyBorder="1" applyAlignment="1">
      <alignment horizontal="center" wrapText="1"/>
    </xf>
    <xf numFmtId="0" fontId="22" fillId="26" borderId="98" xfId="0" applyFont="1" applyFill="1" applyBorder="1" applyAlignment="1">
      <alignment horizontal="center" vertical="center" wrapText="1"/>
    </xf>
    <xf numFmtId="0" fontId="22" fillId="26" borderId="77" xfId="0" applyFont="1" applyFill="1" applyBorder="1" applyAlignment="1">
      <alignment horizontal="center" vertical="center" wrapText="1"/>
    </xf>
    <xf numFmtId="0" fontId="22" fillId="26" borderId="99" xfId="0" applyFont="1" applyFill="1" applyBorder="1" applyAlignment="1">
      <alignment horizontal="center" vertical="center" wrapText="1"/>
    </xf>
    <xf numFmtId="0" fontId="22" fillId="26" borderId="100" xfId="0" applyFont="1" applyFill="1" applyBorder="1" applyAlignment="1">
      <alignment horizontal="center" vertical="center" wrapText="1"/>
    </xf>
    <xf numFmtId="0" fontId="22" fillId="26" borderId="101" xfId="0" applyFont="1" applyFill="1" applyBorder="1" applyAlignment="1">
      <alignment horizontal="center" vertical="center" wrapText="1"/>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19" fillId="0" borderId="101" xfId="0" applyFont="1" applyBorder="1" applyAlignment="1">
      <alignment horizontal="center" vertical="center"/>
    </xf>
    <xf numFmtId="0" fontId="20" fillId="0" borderId="80" xfId="0" applyFont="1" applyBorder="1" applyAlignment="1">
      <alignment horizontal="center" vertical="center" wrapText="1"/>
    </xf>
    <xf numFmtId="0" fontId="20" fillId="0" borderId="102"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96" xfId="0" applyFont="1" applyBorder="1" applyAlignment="1">
      <alignment horizontal="center" vertical="center" wrapText="1"/>
    </xf>
    <xf numFmtId="0" fontId="20" fillId="0" borderId="104" xfId="0" applyFont="1" applyBorder="1" applyAlignment="1">
      <alignment horizontal="center" vertical="center" wrapText="1"/>
    </xf>
    <xf numFmtId="0" fontId="18" fillId="0" borderId="49" xfId="0" applyFont="1" applyBorder="1" applyAlignment="1">
      <alignment horizontal="left" vertical="center" wrapText="1"/>
    </xf>
    <xf numFmtId="0" fontId="18" fillId="0" borderId="106" xfId="0" applyFont="1" applyBorder="1" applyAlignment="1">
      <alignment horizontal="left" vertical="center" wrapText="1"/>
    </xf>
    <xf numFmtId="0" fontId="21" fillId="26" borderId="98" xfId="0" applyFont="1" applyFill="1" applyBorder="1" applyAlignment="1">
      <alignment horizontal="center" vertical="center" wrapText="1"/>
    </xf>
    <xf numFmtId="0" fontId="21" fillId="26" borderId="77" xfId="0" applyFont="1" applyFill="1" applyBorder="1" applyAlignment="1">
      <alignment horizontal="center" vertical="center" wrapText="1"/>
    </xf>
    <xf numFmtId="0" fontId="20" fillId="0" borderId="88" xfId="0" applyFont="1" applyBorder="1" applyAlignment="1">
      <alignment horizontal="center" vertical="center" wrapText="1"/>
    </xf>
    <xf numFmtId="0" fontId="20" fillId="0" borderId="48" xfId="0" applyFont="1" applyBorder="1" applyAlignment="1">
      <alignment horizontal="center" vertical="center" wrapText="1"/>
    </xf>
    <xf numFmtId="0" fontId="26" fillId="2" borderId="0"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Border="1" applyAlignment="1">
      <alignment horizontal="left"/>
    </xf>
    <xf numFmtId="0" fontId="26" fillId="2" borderId="0" xfId="0" applyFont="1" applyFill="1" applyAlignment="1">
      <alignment horizontal="left"/>
    </xf>
    <xf numFmtId="0" fontId="24" fillId="0" borderId="0" xfId="0" applyFont="1" applyAlignment="1">
      <alignment horizontal="left"/>
    </xf>
    <xf numFmtId="0" fontId="1" fillId="2" borderId="0" xfId="0" applyFont="1" applyFill="1" applyAlignment="1">
      <alignment horizontal="center" vertical="center" wrapText="1"/>
    </xf>
    <xf numFmtId="0" fontId="22" fillId="26" borderId="140" xfId="0" applyFont="1" applyFill="1" applyBorder="1" applyAlignment="1">
      <alignment horizontal="center" vertical="center" textRotation="90" wrapText="1"/>
    </xf>
    <xf numFmtId="0" fontId="22" fillId="26" borderId="57" xfId="0" applyFont="1" applyFill="1" applyBorder="1" applyAlignment="1">
      <alignment horizontal="center" vertical="center" textRotation="90" wrapText="1"/>
    </xf>
    <xf numFmtId="0" fontId="22" fillId="7" borderId="137" xfId="0" applyFont="1" applyFill="1" applyBorder="1" applyAlignment="1">
      <alignment horizontal="center" vertical="center" wrapText="1"/>
    </xf>
    <xf numFmtId="0" fontId="22" fillId="7" borderId="138" xfId="0" applyFont="1" applyFill="1" applyBorder="1" applyAlignment="1">
      <alignment horizontal="center" vertical="center" wrapText="1"/>
    </xf>
    <xf numFmtId="0" fontId="22" fillId="7" borderId="138" xfId="0" applyFont="1" applyFill="1" applyBorder="1" applyAlignment="1">
      <alignment horizontal="left" vertical="top" wrapText="1"/>
    </xf>
    <xf numFmtId="0" fontId="22" fillId="7" borderId="139" xfId="0" applyFont="1" applyFill="1" applyBorder="1" applyAlignment="1">
      <alignment horizontal="center" vertical="center" wrapText="1"/>
    </xf>
  </cellXfs>
  <cellStyles count="11">
    <cellStyle name="Normal" xfId="0" builtinId="0"/>
    <cellStyle name="Normal 10 2" xfId="10"/>
    <cellStyle name="Normal 11" xfId="8"/>
    <cellStyle name="Normal 2" xfId="1"/>
    <cellStyle name="Normal 2 2" xfId="4"/>
    <cellStyle name="Normal 2 2 2" xfId="5"/>
    <cellStyle name="Normal 2 2 2 2" xfId="9"/>
    <cellStyle name="Normal 2 2 3" xfId="6"/>
    <cellStyle name="Normal 3" xfId="2"/>
    <cellStyle name="Normal 4 2" xfId="7"/>
    <cellStyle name="Normal 6" xfId="3"/>
  </cellStyles>
  <dxfs count="1728">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ADDB7B"/>
          <bgColor rgb="FFADDB7B"/>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ADDB7B"/>
          <bgColor rgb="FFADDB7B"/>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theme="9" tint="0.39994506668294322"/>
        </patternFill>
      </fill>
    </dxf>
    <dxf>
      <fill>
        <patternFill patternType="solid">
          <fgColor rgb="FFADDB7B"/>
          <bgColor rgb="FFADDB7B"/>
        </patternFill>
      </fill>
    </dxf>
    <dxf>
      <fill>
        <patternFill patternType="solid">
          <fgColor rgb="FFFFB66D"/>
          <bgColor rgb="FFFFB66D"/>
        </patternFill>
      </fill>
    </dxf>
    <dxf>
      <fill>
        <patternFill patternType="solid">
          <fgColor rgb="FFFF4747"/>
          <bgColor rgb="FFFF4747"/>
        </patternFill>
      </fill>
    </dxf>
    <dxf>
      <fill>
        <patternFill patternType="solid">
          <fgColor rgb="FFFFFF66"/>
          <bgColor rgb="FFFFFF66"/>
        </patternFill>
      </fill>
    </dxf>
    <dxf>
      <font>
        <b/>
      </font>
      <fill>
        <patternFill patternType="solid">
          <fgColor rgb="FFFFFFAB"/>
          <bgColor rgb="FFFFFFAB"/>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rgb="FF92D050"/>
        </patternFill>
      </fill>
    </dxf>
    <dxf>
      <fill>
        <patternFill>
          <bgColor theme="9" tint="0.39994506668294322"/>
        </patternFill>
      </fill>
    </dxf>
    <dxf>
      <fill>
        <patternFill>
          <bgColor rgb="FFFFFF66"/>
        </patternFill>
      </fill>
    </dxf>
    <dxf>
      <fill>
        <patternFill patternType="solid">
          <fgColor rgb="FFFF4747"/>
          <bgColor rgb="FFFF4747"/>
        </patternFill>
      </fill>
    </dxf>
    <dxf>
      <fill>
        <patternFill patternType="solid">
          <fgColor rgb="FFADDB7B"/>
          <bgColor rgb="FFADDB7B"/>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patternType="solid">
          <fgColor rgb="FFFFFF66"/>
          <bgColor rgb="FFFFFF66"/>
        </patternFill>
      </fill>
    </dxf>
    <dxf>
      <fill>
        <patternFill patternType="solid">
          <fgColor rgb="FFADDB7B"/>
          <bgColor rgb="FFADDB7B"/>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ADDB7B"/>
          <bgColor rgb="FFADDB7B"/>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bgColor rgb="FF92D050"/>
        </patternFill>
      </fill>
    </dxf>
    <dxf>
      <fill>
        <patternFill>
          <bgColor theme="9" tint="0.39994506668294322"/>
        </patternFill>
      </fill>
    </dxf>
    <dxf>
      <fill>
        <patternFill patternType="solid">
          <fgColor rgb="FFFFFF66"/>
          <bgColor rgb="FFFFFF66"/>
        </patternFill>
      </fill>
    </dxf>
    <dxf>
      <fill>
        <patternFill patternType="solid">
          <fgColor rgb="FFADDB7B"/>
          <bgColor rgb="FFADDB7B"/>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rgb="FFFFFF66"/>
        </patternFill>
      </fill>
    </dxf>
    <dxf>
      <fill>
        <patternFill>
          <bgColor theme="9" tint="0.39994506668294322"/>
        </patternFill>
      </fill>
    </dxf>
    <dxf>
      <fill>
        <patternFill patternType="solid">
          <fgColor rgb="FFADDB7B"/>
          <bgColor rgb="FFADDB7B"/>
        </patternFill>
      </fill>
    </dxf>
    <dxf>
      <fill>
        <patternFill patternType="solid">
          <fgColor rgb="FFFFB66D"/>
          <bgColor rgb="FFFFB66D"/>
        </patternFill>
      </fill>
    </dxf>
    <dxf>
      <fill>
        <patternFill patternType="solid">
          <fgColor rgb="FFFFFF66"/>
          <bgColor rgb="FFFFFF66"/>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rgb="FF92D050"/>
        </patternFill>
      </fill>
    </dxf>
    <dxf>
      <fill>
        <patternFill>
          <bgColor rgb="FFFFFF66"/>
        </patternFill>
      </fill>
    </dxf>
    <dxf>
      <fill>
        <patternFill>
          <bgColor theme="9" tint="0.39994506668294322"/>
        </patternFill>
      </fill>
    </dxf>
    <dxf>
      <fill>
        <patternFill patternType="solid">
          <fgColor rgb="FFFF4747"/>
          <bgColor rgb="FFFF4747"/>
        </patternFill>
      </fill>
    </dxf>
    <dxf>
      <fill>
        <patternFill patternType="solid">
          <fgColor rgb="FFADDB7B"/>
          <bgColor rgb="FFADDB7B"/>
        </patternFill>
      </fill>
    </dxf>
    <dxf>
      <fill>
        <patternFill patternType="solid">
          <fgColor rgb="FFFFB66D"/>
          <bgColor rgb="FFFFB66D"/>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FFB66D"/>
          <bgColor rgb="FFFFB66D"/>
        </patternFill>
      </fill>
    </dxf>
    <dxf>
      <fill>
        <patternFill patternType="solid">
          <fgColor rgb="FFFFFF66"/>
          <bgColor rgb="FFFFFF66"/>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FFFF66"/>
        </patternFill>
      </fill>
    </dxf>
    <dxf>
      <fill>
        <patternFill>
          <bgColor rgb="FF92D050"/>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FFAB"/>
          <bgColor rgb="FFFFFFAB"/>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FF66"/>
        </patternFill>
      </fill>
    </dxf>
    <dxf>
      <fill>
        <patternFill patternType="solid">
          <fgColor rgb="FFFFB66D"/>
          <bgColor rgb="FFFFB66D"/>
        </patternFill>
      </fill>
    </dxf>
    <dxf>
      <fill>
        <patternFill>
          <bgColor rgb="FFFFFF66"/>
        </patternFill>
      </fill>
    </dxf>
    <dxf>
      <fill>
        <patternFill patternType="solid">
          <fgColor rgb="FFFFB66D"/>
          <bgColor rgb="FFFFB66D"/>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FF66"/>
          <bgColor rgb="FFFFFF66"/>
        </patternFill>
      </fill>
    </dxf>
    <dxf>
      <fill>
        <patternFill patternType="solid">
          <fgColor rgb="FFFF4747"/>
          <bgColor rgb="FFFF4747"/>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theme="9" tint="0.39994506668294322"/>
        </patternFill>
      </fill>
    </dxf>
    <dxf>
      <fill>
        <patternFill patternType="solid">
          <fgColor rgb="FFADDB7B"/>
          <bgColor rgb="FFADDB7B"/>
        </patternFill>
      </fill>
    </dxf>
    <dxf>
      <fill>
        <patternFill patternType="solid">
          <fgColor rgb="FFFF4747"/>
          <bgColor rgb="FFFF4747"/>
        </patternFill>
      </fill>
    </dxf>
    <dxf>
      <fill>
        <patternFill patternType="solid">
          <fgColor rgb="FFFFB66D"/>
          <bgColor rgb="FFFFB66D"/>
        </patternFill>
      </fill>
    </dxf>
    <dxf>
      <fill>
        <patternFill patternType="solid">
          <fgColor rgb="FFFFFF66"/>
          <bgColor rgb="FFFFFF66"/>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FF66"/>
          <bgColor rgb="FFFFFF66"/>
        </patternFill>
      </fill>
    </dxf>
    <dxf>
      <fill>
        <patternFill patternType="solid">
          <fgColor rgb="FFFF4747"/>
          <bgColor rgb="FFFF4747"/>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rgb="FFFFFF66"/>
        </patternFill>
      </fill>
    </dxf>
    <dxf>
      <fill>
        <patternFill>
          <bgColor theme="9" tint="0.39994506668294322"/>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92D050"/>
        </patternFill>
      </fill>
    </dxf>
    <dxf>
      <fill>
        <patternFill>
          <bgColor rgb="FFFFFF66"/>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B66D"/>
          <bgColor rgb="FFFFB66D"/>
        </patternFill>
      </fill>
    </dxf>
    <dxf>
      <fill>
        <patternFill patternType="solid">
          <fgColor rgb="FFFFFF66"/>
          <bgColor rgb="FFFFFF66"/>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FFAB"/>
          <bgColor rgb="FFFFFFAB"/>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theme="0"/>
      </font>
      <fill>
        <patternFill patternType="solid">
          <fgColor rgb="FF00B050"/>
          <bgColor rgb="FF00B050"/>
        </patternFill>
      </fill>
    </dxf>
    <dxf>
      <fill>
        <patternFill patternType="solid">
          <fgColor rgb="FFFFFFCC"/>
          <bgColor rgb="FFFFFFCC"/>
        </patternFill>
      </fill>
    </dxf>
    <dxf>
      <font>
        <color theme="0"/>
      </font>
      <fill>
        <patternFill patternType="solid">
          <fgColor rgb="FF00B050"/>
          <bgColor rgb="FF00B050"/>
        </patternFill>
      </fill>
    </dxf>
    <dxf>
      <fill>
        <patternFill patternType="solid">
          <fgColor rgb="FFFFFFCC"/>
          <bgColor rgb="FFFFFFCC"/>
        </patternFill>
      </fill>
    </dxf>
    <dxf>
      <fill>
        <patternFill>
          <bgColor theme="9" tint="0.39994506668294322"/>
        </patternFill>
      </fill>
    </dxf>
    <dxf>
      <fill>
        <patternFill>
          <bgColor rgb="FF92D050"/>
        </patternFill>
      </fill>
    </dxf>
    <dxf>
      <fill>
        <patternFill>
          <bgColor rgb="FFFFFF66"/>
        </patternFill>
      </fill>
    </dxf>
    <dxf>
      <fill>
        <patternFill patternType="solid">
          <fgColor rgb="FFADDB7B"/>
          <bgColor rgb="FFADDB7B"/>
        </patternFill>
      </fill>
    </dxf>
    <dxf>
      <fill>
        <patternFill patternType="solid">
          <fgColor rgb="FFFF4747"/>
          <bgColor rgb="FFFF4747"/>
        </patternFill>
      </fill>
    </dxf>
    <dxf>
      <fill>
        <patternFill patternType="solid">
          <fgColor rgb="FFFFFF66"/>
          <bgColor rgb="FFFFFF66"/>
        </patternFill>
      </fill>
    </dxf>
    <dxf>
      <fill>
        <patternFill patternType="solid">
          <fgColor rgb="FFFFB66D"/>
          <bgColor rgb="FFFFB66D"/>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s>
  <tableStyles count="0" defaultTableStyle="TableStyleMedium2" defaultPivotStyle="PivotStyleLight16"/>
  <colors>
    <mruColors>
      <color rgb="FF008A3E"/>
      <color rgb="FF00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82DD621F-213E-48CE-B1A2-C4935FB5F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1914525</xdr:colOff>
      <xdr:row>1</xdr:row>
      <xdr:rowOff>19050</xdr:rowOff>
    </xdr:from>
    <xdr:to>
      <xdr:col>2</xdr:col>
      <xdr:colOff>752475</xdr:colOff>
      <xdr:row>4</xdr:row>
      <xdr:rowOff>238125</xdr:rowOff>
    </xdr:to>
    <xdr:pic>
      <xdr:nvPicPr>
        <xdr:cNvPr id="2" name="Imagen 1">
          <a:extLst>
            <a:ext uri="{FF2B5EF4-FFF2-40B4-BE49-F238E27FC236}">
              <a16:creationId xmlns:a16="http://schemas.microsoft.com/office/drawing/2014/main" id="{D22777E2-2DBD-42E4-A03C-9F8FB26C87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7875" y="152400"/>
          <a:ext cx="942975" cy="101917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180975</xdr:colOff>
      <xdr:row>1</xdr:row>
      <xdr:rowOff>66675</xdr:rowOff>
    </xdr:from>
    <xdr:to>
      <xdr:col>2</xdr:col>
      <xdr:colOff>914400</xdr:colOff>
      <xdr:row>4</xdr:row>
      <xdr:rowOff>209550</xdr:rowOff>
    </xdr:to>
    <xdr:pic>
      <xdr:nvPicPr>
        <xdr:cNvPr id="2" name="Imagen 1">
          <a:extLst>
            <a:ext uri="{FF2B5EF4-FFF2-40B4-BE49-F238E27FC236}">
              <a16:creationId xmlns:a16="http://schemas.microsoft.com/office/drawing/2014/main" id="{B66518CD-849E-47D5-87DE-CA1D4B10F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200025"/>
          <a:ext cx="733425" cy="94297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EAAD48EF-0EA8-41FD-92B5-178007A63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EAE5D035-0D14-48DE-8431-C780C6A61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B5FF13B9-1D1E-4C3F-8C86-994D412F2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9B812188-73C3-49E3-BEC0-7C489C377A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805596</xdr:colOff>
      <xdr:row>0</xdr:row>
      <xdr:rowOff>43543</xdr:rowOff>
    </xdr:from>
    <xdr:to>
      <xdr:col>2</xdr:col>
      <xdr:colOff>1913524</xdr:colOff>
      <xdr:row>3</xdr:row>
      <xdr:rowOff>280907</xdr:rowOff>
    </xdr:to>
    <xdr:pic>
      <xdr:nvPicPr>
        <xdr:cNvPr id="3" name="Imagen 2">
          <a:extLst>
            <a:ext uri="{FF2B5EF4-FFF2-40B4-BE49-F238E27FC236}">
              <a16:creationId xmlns:a16="http://schemas.microsoft.com/office/drawing/2014/main" id="{ACE11843-418B-4EFD-B47D-5A92A72C1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7089" y="43543"/>
          <a:ext cx="1107928" cy="120408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396875</xdr:colOff>
      <xdr:row>0</xdr:row>
      <xdr:rowOff>71437</xdr:rowOff>
    </xdr:from>
    <xdr:to>
      <xdr:col>0</xdr:col>
      <xdr:colOff>1463675</xdr:colOff>
      <xdr:row>3</xdr:row>
      <xdr:rowOff>133458</xdr:rowOff>
    </xdr:to>
    <xdr:pic>
      <xdr:nvPicPr>
        <xdr:cNvPr id="3" name="Imagen 2">
          <a:extLst>
            <a:ext uri="{FF2B5EF4-FFF2-40B4-BE49-F238E27FC236}">
              <a16:creationId xmlns:a16="http://schemas.microsoft.com/office/drawing/2014/main" id="{8EEA35A0-7798-4D5A-A42C-92E679165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75" y="71437"/>
          <a:ext cx="1066800" cy="114548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1405675</xdr:colOff>
      <xdr:row>1</xdr:row>
      <xdr:rowOff>19852</xdr:rowOff>
    </xdr:from>
    <xdr:to>
      <xdr:col>2</xdr:col>
      <xdr:colOff>78005</xdr:colOff>
      <xdr:row>4</xdr:row>
      <xdr:rowOff>224691</xdr:rowOff>
    </xdr:to>
    <xdr:pic>
      <xdr:nvPicPr>
        <xdr:cNvPr id="3" name="Imagen 2">
          <a:extLst>
            <a:ext uri="{FF2B5EF4-FFF2-40B4-BE49-F238E27FC236}">
              <a16:creationId xmlns:a16="http://schemas.microsoft.com/office/drawing/2014/main" id="{49BFBAF6-A616-4379-9AE5-AFC72B7E0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2444" y="156621"/>
          <a:ext cx="909484" cy="99614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2</xdr:col>
      <xdr:colOff>1023711</xdr:colOff>
      <xdr:row>4</xdr:row>
      <xdr:rowOff>234950</xdr:rowOff>
    </xdr:to>
    <xdr:pic>
      <xdr:nvPicPr>
        <xdr:cNvPr id="2" name="Imagen 1">
          <a:extLst>
            <a:ext uri="{FF2B5EF4-FFF2-40B4-BE49-F238E27FC236}">
              <a16:creationId xmlns:a16="http://schemas.microsoft.com/office/drawing/2014/main" id="{313FCCAF-A1B3-44E0-8052-66A805B3B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C042E3CD-F547-42A3-B38B-405DD0046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687145</xdr:colOff>
      <xdr:row>0</xdr:row>
      <xdr:rowOff>0</xdr:rowOff>
    </xdr:from>
    <xdr:to>
      <xdr:col>1</xdr:col>
      <xdr:colOff>409122</xdr:colOff>
      <xdr:row>3</xdr:row>
      <xdr:rowOff>146271</xdr:rowOff>
    </xdr:to>
    <xdr:pic>
      <xdr:nvPicPr>
        <xdr:cNvPr id="2" name="Imagen 1">
          <a:extLst>
            <a:ext uri="{FF2B5EF4-FFF2-40B4-BE49-F238E27FC236}">
              <a16:creationId xmlns:a16="http://schemas.microsoft.com/office/drawing/2014/main" id="{FF622F5C-0D29-4B49-BCBF-B7DE5CE6BC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145" y="0"/>
          <a:ext cx="652705" cy="70507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293445</xdr:colOff>
      <xdr:row>1</xdr:row>
      <xdr:rowOff>19049</xdr:rowOff>
    </xdr:from>
    <xdr:to>
      <xdr:col>3</xdr:col>
      <xdr:colOff>3175</xdr:colOff>
      <xdr:row>4</xdr:row>
      <xdr:rowOff>234950</xdr:rowOff>
    </xdr:to>
    <xdr:pic>
      <xdr:nvPicPr>
        <xdr:cNvPr id="2" name="Imagen 1">
          <a:extLst>
            <a:ext uri="{FF2B5EF4-FFF2-40B4-BE49-F238E27FC236}">
              <a16:creationId xmlns:a16="http://schemas.microsoft.com/office/drawing/2014/main" id="{13CE5E24-1244-4787-8861-93EEC34A6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945" y="152399"/>
          <a:ext cx="767005" cy="1016001"/>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1400175</xdr:colOff>
      <xdr:row>0</xdr:row>
      <xdr:rowOff>123825</xdr:rowOff>
    </xdr:from>
    <xdr:to>
      <xdr:col>2</xdr:col>
      <xdr:colOff>413038</xdr:colOff>
      <xdr:row>4</xdr:row>
      <xdr:rowOff>209550</xdr:rowOff>
    </xdr:to>
    <xdr:pic>
      <xdr:nvPicPr>
        <xdr:cNvPr id="2" name="Imagen 1">
          <a:extLst>
            <a:ext uri="{FF2B5EF4-FFF2-40B4-BE49-F238E27FC236}">
              <a16:creationId xmlns:a16="http://schemas.microsoft.com/office/drawing/2014/main" id="{45E5F969-D56A-49EF-B1B3-9F2D42DCC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3525" y="123825"/>
          <a:ext cx="838200" cy="10191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opez\Documents\B&#193;RBARA\SG-SST\Nueva%20%20def%20Matriz%20de%20Identificaci&#243;n%20Peligros,%20Valoraci&#243;n%20de%20Riesgos%20y%20Determinaci&#243;n%20de%20Controles%20en%20SST%20Sede%20Principal%2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eligros"/>
      <sheetName val="Formato Inspecciones Planeadas"/>
      <sheetName val="Instructivo"/>
      <sheetName val="Formato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CZ869"/>
  <sheetViews>
    <sheetView topLeftCell="B46" workbookViewId="0">
      <selection activeCell="C46" sqref="C46:C56"/>
    </sheetView>
  </sheetViews>
  <sheetFormatPr baseColWidth="10" defaultColWidth="11.42578125" defaultRowHeight="1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c r="E1" s="52"/>
    </row>
    <row r="2" spans="2:31" ht="30" customHeight="1" thickTop="1">
      <c r="B2" s="429"/>
      <c r="C2" s="430"/>
      <c r="D2" s="430"/>
      <c r="E2" s="430"/>
      <c r="F2" s="430"/>
      <c r="G2" s="430"/>
      <c r="H2" s="430"/>
      <c r="I2" s="431"/>
      <c r="J2" s="438" t="s">
        <v>0</v>
      </c>
      <c r="K2" s="439"/>
      <c r="L2" s="439"/>
      <c r="M2" s="439"/>
      <c r="N2" s="439"/>
      <c r="O2" s="439"/>
      <c r="P2" s="439"/>
      <c r="Q2" s="439"/>
      <c r="R2" s="439"/>
      <c r="S2" s="439"/>
      <c r="T2" s="439"/>
      <c r="U2" s="439"/>
      <c r="V2" s="439"/>
      <c r="W2" s="439"/>
      <c r="X2" s="439"/>
      <c r="Y2" s="439"/>
      <c r="Z2" s="439"/>
      <c r="AA2" s="439"/>
      <c r="AB2" s="439"/>
      <c r="AC2" s="439"/>
      <c r="AD2" s="439"/>
      <c r="AE2" s="440"/>
    </row>
    <row r="3" spans="2:31" ht="15.75" customHeight="1" thickBot="1">
      <c r="B3" s="432"/>
      <c r="C3" s="433"/>
      <c r="D3" s="433"/>
      <c r="E3" s="433"/>
      <c r="F3" s="433"/>
      <c r="G3" s="433"/>
      <c r="H3" s="433"/>
      <c r="I3" s="434"/>
      <c r="J3" s="441"/>
      <c r="K3" s="442"/>
      <c r="L3" s="442"/>
      <c r="M3" s="442"/>
      <c r="N3" s="442"/>
      <c r="O3" s="442"/>
      <c r="P3" s="442"/>
      <c r="Q3" s="442"/>
      <c r="R3" s="442"/>
      <c r="S3" s="442"/>
      <c r="T3" s="442"/>
      <c r="U3" s="442"/>
      <c r="V3" s="442"/>
      <c r="W3" s="442"/>
      <c r="X3" s="442"/>
      <c r="Y3" s="442"/>
      <c r="Z3" s="442"/>
      <c r="AA3" s="442"/>
      <c r="AB3" s="442"/>
      <c r="AC3" s="442"/>
      <c r="AD3" s="442"/>
      <c r="AE3" s="443"/>
    </row>
    <row r="4" spans="2:31" ht="21" customHeight="1" thickTop="1" thickBot="1">
      <c r="B4" s="435"/>
      <c r="C4" s="436"/>
      <c r="D4" s="436"/>
      <c r="E4" s="436"/>
      <c r="F4" s="436"/>
      <c r="G4" s="436"/>
      <c r="H4" s="436"/>
      <c r="I4" s="437"/>
      <c r="J4" s="444" t="s">
        <v>1</v>
      </c>
      <c r="K4" s="445"/>
      <c r="L4" s="445"/>
      <c r="M4" s="445"/>
      <c r="N4" s="445"/>
      <c r="O4" s="445"/>
      <c r="P4" s="445"/>
      <c r="Q4" s="445"/>
      <c r="R4" s="445"/>
      <c r="S4" s="445"/>
      <c r="T4" s="445"/>
      <c r="U4" s="445"/>
      <c r="V4" s="445"/>
      <c r="W4" s="445"/>
      <c r="X4" s="445"/>
      <c r="Y4" s="445"/>
      <c r="Z4" s="445"/>
      <c r="AA4" s="445"/>
      <c r="AB4" s="445"/>
      <c r="AC4" s="445"/>
      <c r="AD4" s="445"/>
      <c r="AE4" s="446"/>
    </row>
    <row r="5" spans="2:31" ht="19.5" customHeight="1" thickTop="1" thickBot="1">
      <c r="B5" s="447" t="s">
        <v>2</v>
      </c>
      <c r="C5" s="448"/>
      <c r="D5" s="448"/>
      <c r="E5" s="448"/>
      <c r="F5" s="448"/>
      <c r="G5" s="448"/>
      <c r="H5" s="448"/>
      <c r="I5" s="449"/>
      <c r="J5" s="444" t="s">
        <v>3</v>
      </c>
      <c r="K5" s="445"/>
      <c r="L5" s="445"/>
      <c r="M5" s="445"/>
      <c r="N5" s="445"/>
      <c r="O5" s="445"/>
      <c r="P5" s="445"/>
      <c r="Q5" s="445"/>
      <c r="R5" s="445"/>
      <c r="S5" s="445"/>
      <c r="T5" s="445"/>
      <c r="U5" s="445"/>
      <c r="V5" s="445"/>
      <c r="W5" s="445"/>
      <c r="X5" s="445"/>
      <c r="Y5" s="445"/>
      <c r="Z5" s="445"/>
      <c r="AA5" s="445"/>
      <c r="AB5" s="445"/>
      <c r="AC5" s="445"/>
      <c r="AD5" s="445"/>
      <c r="AE5" s="446"/>
    </row>
    <row r="6" spans="2:31" s="28" customFormat="1" ht="16.5" thickTop="1" thickBot="1">
      <c r="E6" s="52"/>
    </row>
    <row r="7" spans="2:31" ht="21.75" customHeight="1" thickTop="1" thickBot="1">
      <c r="B7" s="420" t="s">
        <v>4</v>
      </c>
      <c r="C7" s="421"/>
      <c r="D7" s="421"/>
      <c r="E7" s="421"/>
      <c r="F7" s="421"/>
      <c r="G7" s="421"/>
      <c r="H7" s="421"/>
      <c r="I7" s="421"/>
      <c r="J7" s="422"/>
      <c r="K7" s="420" t="s">
        <v>5</v>
      </c>
      <c r="L7" s="421"/>
      <c r="M7" s="421"/>
      <c r="N7" s="421"/>
      <c r="O7" s="421"/>
      <c r="P7" s="421"/>
      <c r="Q7" s="421"/>
      <c r="R7" s="421"/>
      <c r="S7" s="422"/>
      <c r="T7" s="450" t="s">
        <v>6</v>
      </c>
      <c r="U7" s="451"/>
      <c r="V7" s="451"/>
      <c r="W7" s="451"/>
      <c r="X7" s="452"/>
      <c r="Y7" s="420" t="s">
        <v>7</v>
      </c>
      <c r="Z7" s="421"/>
      <c r="AA7" s="422"/>
      <c r="AB7" s="420" t="s">
        <v>8</v>
      </c>
      <c r="AC7" s="421"/>
      <c r="AD7" s="421"/>
      <c r="AE7" s="422"/>
    </row>
    <row r="8" spans="2:31" ht="34.5" customHeight="1" thickTop="1" thickBot="1">
      <c r="B8" s="420" t="s">
        <v>9</v>
      </c>
      <c r="C8" s="421"/>
      <c r="D8" s="421"/>
      <c r="E8" s="421"/>
      <c r="F8" s="421"/>
      <c r="G8" s="421"/>
      <c r="H8" s="421"/>
      <c r="I8" s="421"/>
      <c r="J8" s="422"/>
      <c r="K8" s="420" t="s">
        <v>10</v>
      </c>
      <c r="L8" s="421"/>
      <c r="M8" s="421"/>
      <c r="N8" s="421"/>
      <c r="O8" s="421"/>
      <c r="P8" s="421"/>
      <c r="Q8" s="421"/>
      <c r="R8" s="421"/>
      <c r="S8" s="422"/>
      <c r="T8" s="420">
        <v>3169001</v>
      </c>
      <c r="U8" s="421"/>
      <c r="V8" s="421"/>
      <c r="W8" s="421"/>
      <c r="X8" s="422"/>
      <c r="Y8" s="420" t="s">
        <v>11</v>
      </c>
      <c r="Z8" s="421"/>
      <c r="AA8" s="422"/>
      <c r="AB8" s="423" t="s">
        <v>12</v>
      </c>
      <c r="AC8" s="424"/>
      <c r="AD8" s="424"/>
      <c r="AE8" s="425"/>
    </row>
    <row r="9" spans="2:31" ht="39" customHeight="1" thickTop="1" thickBot="1">
      <c r="B9" s="426" t="s">
        <v>13</v>
      </c>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8"/>
    </row>
    <row r="10" spans="2:31" ht="24" customHeight="1" thickTop="1" thickBot="1">
      <c r="B10" s="457" t="s">
        <v>14</v>
      </c>
      <c r="C10" s="458" t="s">
        <v>15</v>
      </c>
      <c r="D10" s="458" t="s">
        <v>16</v>
      </c>
      <c r="E10" s="404" t="s">
        <v>17</v>
      </c>
      <c r="F10" s="405"/>
      <c r="G10" s="113" t="s">
        <v>18</v>
      </c>
      <c r="H10" s="113"/>
      <c r="I10" s="114"/>
      <c r="J10" s="406" t="s">
        <v>19</v>
      </c>
      <c r="K10" s="407"/>
      <c r="L10" s="415" t="s">
        <v>20</v>
      </c>
      <c r="M10" s="415" t="s">
        <v>21</v>
      </c>
      <c r="N10" s="453" t="s">
        <v>22</v>
      </c>
      <c r="O10" s="454"/>
      <c r="P10" s="455"/>
      <c r="Q10" s="453" t="s">
        <v>23</v>
      </c>
      <c r="R10" s="454"/>
      <c r="S10" s="454"/>
      <c r="T10" s="454"/>
      <c r="U10" s="454"/>
      <c r="V10" s="454"/>
      <c r="W10" s="455"/>
      <c r="X10" s="110" t="s">
        <v>24</v>
      </c>
      <c r="Y10" s="410" t="s">
        <v>25</v>
      </c>
      <c r="Z10" s="411"/>
      <c r="AA10" s="411"/>
      <c r="AB10" s="411"/>
      <c r="AC10" s="412"/>
      <c r="AD10" s="412" t="s">
        <v>26</v>
      </c>
      <c r="AE10" s="417" t="s">
        <v>27</v>
      </c>
    </row>
    <row r="11" spans="2:31" ht="128.25" customHeight="1" thickTop="1" thickBot="1">
      <c r="B11" s="457"/>
      <c r="C11" s="459"/>
      <c r="D11" s="460"/>
      <c r="E11" s="64" t="s">
        <v>28</v>
      </c>
      <c r="F11" s="64" t="s">
        <v>29</v>
      </c>
      <c r="G11" s="71" t="s">
        <v>30</v>
      </c>
      <c r="H11" s="111" t="s">
        <v>31</v>
      </c>
      <c r="I11" s="64" t="s">
        <v>32</v>
      </c>
      <c r="J11" s="408"/>
      <c r="K11" s="409"/>
      <c r="L11" s="416"/>
      <c r="M11" s="416"/>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456"/>
      <c r="AE11" s="418"/>
    </row>
    <row r="12" spans="2:31" ht="101.25" customHeight="1" thickTop="1" thickBot="1">
      <c r="B12" s="419"/>
      <c r="C12" s="413" t="s">
        <v>49</v>
      </c>
      <c r="D12" s="383" t="s">
        <v>50</v>
      </c>
      <c r="E12" s="57" t="s">
        <v>51</v>
      </c>
      <c r="F12" s="58"/>
      <c r="G12" s="99" t="s">
        <v>52</v>
      </c>
      <c r="H12" s="33" t="s">
        <v>53</v>
      </c>
      <c r="I12" s="105" t="s">
        <v>54</v>
      </c>
      <c r="J12" s="328" t="s">
        <v>55</v>
      </c>
      <c r="K12" s="329"/>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c r="B13" s="419"/>
      <c r="C13" s="413"/>
      <c r="D13" s="383"/>
      <c r="E13" s="57" t="s">
        <v>51</v>
      </c>
      <c r="F13" s="58"/>
      <c r="G13" s="95" t="s">
        <v>65</v>
      </c>
      <c r="H13" s="33" t="s">
        <v>66</v>
      </c>
      <c r="I13" s="105" t="s">
        <v>67</v>
      </c>
      <c r="J13" s="328" t="s">
        <v>68</v>
      </c>
      <c r="K13" s="329"/>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c r="B14" s="419"/>
      <c r="C14" s="413"/>
      <c r="D14" s="383"/>
      <c r="E14" s="57" t="s">
        <v>51</v>
      </c>
      <c r="F14" s="58"/>
      <c r="G14" s="330" t="s">
        <v>74</v>
      </c>
      <c r="H14" s="33" t="s">
        <v>75</v>
      </c>
      <c r="I14" s="105" t="s">
        <v>76</v>
      </c>
      <c r="J14" s="328" t="s">
        <v>77</v>
      </c>
      <c r="K14" s="329"/>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c r="B15" s="419"/>
      <c r="C15" s="413"/>
      <c r="D15" s="414"/>
      <c r="E15" s="57" t="s">
        <v>51</v>
      </c>
      <c r="F15" s="58"/>
      <c r="G15" s="341"/>
      <c r="H15" s="33" t="s">
        <v>83</v>
      </c>
      <c r="I15" s="4" t="s">
        <v>84</v>
      </c>
      <c r="J15" s="328" t="s">
        <v>85</v>
      </c>
      <c r="K15" s="329"/>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c r="B16" s="419"/>
      <c r="C16" s="394" t="s">
        <v>90</v>
      </c>
      <c r="D16" s="396"/>
      <c r="E16" s="59" t="s">
        <v>51</v>
      </c>
      <c r="F16" s="57"/>
      <c r="G16" s="96" t="s">
        <v>52</v>
      </c>
      <c r="H16" s="95" t="s">
        <v>91</v>
      </c>
      <c r="I16" s="93" t="s">
        <v>92</v>
      </c>
      <c r="J16" s="328" t="s">
        <v>93</v>
      </c>
      <c r="K16" s="329"/>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c r="A17" s="61"/>
      <c r="B17" s="419"/>
      <c r="C17" s="394"/>
      <c r="D17" s="397"/>
      <c r="E17" s="59" t="s">
        <v>51</v>
      </c>
      <c r="F17" s="57"/>
      <c r="G17" s="95" t="s">
        <v>100</v>
      </c>
      <c r="H17" s="95" t="s">
        <v>101</v>
      </c>
      <c r="I17" s="105" t="s">
        <v>102</v>
      </c>
      <c r="J17" s="328" t="s">
        <v>103</v>
      </c>
      <c r="K17" s="329"/>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c r="B18" s="419"/>
      <c r="C18" s="394"/>
      <c r="D18" s="397"/>
      <c r="E18" s="59" t="s">
        <v>51</v>
      </c>
      <c r="F18" s="57"/>
      <c r="G18" s="95" t="s">
        <v>65</v>
      </c>
      <c r="H18" s="33" t="s">
        <v>66</v>
      </c>
      <c r="I18" s="93" t="s">
        <v>67</v>
      </c>
      <c r="J18" s="328" t="s">
        <v>68</v>
      </c>
      <c r="K18" s="329"/>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c r="B19" s="419"/>
      <c r="C19" s="394"/>
      <c r="D19" s="397"/>
      <c r="E19" s="59" t="s">
        <v>51</v>
      </c>
      <c r="F19" s="57"/>
      <c r="G19" s="330" t="s">
        <v>74</v>
      </c>
      <c r="H19" s="95" t="s">
        <v>75</v>
      </c>
      <c r="I19" s="97" t="s">
        <v>113</v>
      </c>
      <c r="J19" s="400" t="s">
        <v>77</v>
      </c>
      <c r="K19" s="401"/>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c r="B20" s="419"/>
      <c r="C20" s="395"/>
      <c r="D20" s="398"/>
      <c r="E20" s="59" t="s">
        <v>51</v>
      </c>
      <c r="F20" s="60"/>
      <c r="G20" s="399"/>
      <c r="H20" s="17" t="s">
        <v>83</v>
      </c>
      <c r="I20" s="20" t="s">
        <v>120</v>
      </c>
      <c r="J20" s="402" t="s">
        <v>121</v>
      </c>
      <c r="K20" s="403"/>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c r="B21" s="419"/>
      <c r="C21" s="384" t="s">
        <v>127</v>
      </c>
      <c r="D21" s="387" t="s">
        <v>128</v>
      </c>
      <c r="E21" s="57" t="s">
        <v>51</v>
      </c>
      <c r="F21" s="58"/>
      <c r="G21" s="95" t="s">
        <v>52</v>
      </c>
      <c r="H21" s="29" t="s">
        <v>129</v>
      </c>
      <c r="I21" s="105" t="s">
        <v>130</v>
      </c>
      <c r="J21" s="328" t="s">
        <v>131</v>
      </c>
      <c r="K21" s="329"/>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c r="B22" s="419"/>
      <c r="C22" s="385"/>
      <c r="D22" s="388"/>
      <c r="E22" s="57" t="s">
        <v>51</v>
      </c>
      <c r="F22" s="58"/>
      <c r="G22" s="99"/>
      <c r="H22" s="29" t="s">
        <v>53</v>
      </c>
      <c r="I22" s="93" t="s">
        <v>54</v>
      </c>
      <c r="J22" s="328" t="s">
        <v>55</v>
      </c>
      <c r="K22" s="329"/>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c r="B23" s="419"/>
      <c r="C23" s="385"/>
      <c r="D23" s="388"/>
      <c r="E23" s="57" t="s">
        <v>51</v>
      </c>
      <c r="F23" s="58"/>
      <c r="G23" s="330" t="s">
        <v>100</v>
      </c>
      <c r="H23" s="103" t="s">
        <v>140</v>
      </c>
      <c r="I23" s="100" t="s">
        <v>141</v>
      </c>
      <c r="J23" s="328" t="s">
        <v>142</v>
      </c>
      <c r="K23" s="329"/>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c r="B24" s="419"/>
      <c r="C24" s="385"/>
      <c r="D24" s="388"/>
      <c r="E24" s="57" t="s">
        <v>51</v>
      </c>
      <c r="F24" s="58"/>
      <c r="G24" s="341"/>
      <c r="H24" s="29" t="s">
        <v>101</v>
      </c>
      <c r="I24" s="105" t="s">
        <v>102</v>
      </c>
      <c r="J24" s="328" t="s">
        <v>103</v>
      </c>
      <c r="K24" s="329"/>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c r="B25" s="419"/>
      <c r="C25" s="385"/>
      <c r="D25" s="388"/>
      <c r="E25" s="57" t="s">
        <v>51</v>
      </c>
      <c r="F25" s="58"/>
      <c r="G25" s="330" t="s">
        <v>65</v>
      </c>
      <c r="H25" s="33" t="s">
        <v>66</v>
      </c>
      <c r="I25" s="93" t="s">
        <v>67</v>
      </c>
      <c r="J25" s="328" t="s">
        <v>68</v>
      </c>
      <c r="K25" s="329"/>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c r="B26" s="419"/>
      <c r="C26" s="385"/>
      <c r="D26" s="388"/>
      <c r="E26" s="57" t="s">
        <v>51</v>
      </c>
      <c r="F26" s="58"/>
      <c r="G26" s="341"/>
      <c r="H26" s="96" t="s">
        <v>152</v>
      </c>
      <c r="I26" s="47" t="s">
        <v>153</v>
      </c>
      <c r="J26" s="328" t="s">
        <v>154</v>
      </c>
      <c r="K26" s="329"/>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c r="B27" s="419"/>
      <c r="C27" s="385"/>
      <c r="D27" s="388"/>
      <c r="E27" s="57" t="s">
        <v>51</v>
      </c>
      <c r="F27" s="58"/>
      <c r="G27" s="330" t="s">
        <v>74</v>
      </c>
      <c r="H27" s="33" t="s">
        <v>75</v>
      </c>
      <c r="I27" s="93" t="s">
        <v>76</v>
      </c>
      <c r="J27" s="328" t="s">
        <v>77</v>
      </c>
      <c r="K27" s="329"/>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c r="B28" s="419"/>
      <c r="C28" s="385"/>
      <c r="D28" s="388"/>
      <c r="E28" s="57" t="s">
        <v>51</v>
      </c>
      <c r="F28" s="58"/>
      <c r="G28" s="331"/>
      <c r="H28" s="330" t="s">
        <v>83</v>
      </c>
      <c r="I28" s="100" t="s">
        <v>84</v>
      </c>
      <c r="J28" s="328" t="s">
        <v>85</v>
      </c>
      <c r="K28" s="329"/>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c r="B29" s="419"/>
      <c r="C29" s="386"/>
      <c r="D29" s="389"/>
      <c r="E29" s="55" t="s">
        <v>51</v>
      </c>
      <c r="F29" s="25"/>
      <c r="G29" s="96"/>
      <c r="H29" s="341"/>
      <c r="I29" s="108" t="s">
        <v>165</v>
      </c>
      <c r="J29" s="328" t="s">
        <v>121</v>
      </c>
      <c r="K29" s="329"/>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c r="B30" s="419"/>
      <c r="C30" s="380" t="s">
        <v>170</v>
      </c>
      <c r="D30" s="382" t="s">
        <v>128</v>
      </c>
      <c r="E30" s="57" t="s">
        <v>51</v>
      </c>
      <c r="F30" s="58"/>
      <c r="G30" s="95" t="s">
        <v>52</v>
      </c>
      <c r="H30" s="29" t="s">
        <v>129</v>
      </c>
      <c r="I30" s="105" t="s">
        <v>130</v>
      </c>
      <c r="J30" s="328" t="s">
        <v>131</v>
      </c>
      <c r="K30" s="329"/>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c r="B31" s="419"/>
      <c r="C31" s="381"/>
      <c r="D31" s="383"/>
      <c r="E31" s="57" t="s">
        <v>51</v>
      </c>
      <c r="F31" s="58"/>
      <c r="G31" s="99"/>
      <c r="H31" s="29" t="s">
        <v>53</v>
      </c>
      <c r="I31" s="93" t="s">
        <v>54</v>
      </c>
      <c r="J31" s="328" t="s">
        <v>55</v>
      </c>
      <c r="K31" s="329"/>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c r="B32" s="419"/>
      <c r="C32" s="381"/>
      <c r="D32" s="383"/>
      <c r="E32" s="57" t="s">
        <v>51</v>
      </c>
      <c r="F32" s="58"/>
      <c r="G32" s="95" t="s">
        <v>100</v>
      </c>
      <c r="H32" s="103" t="s">
        <v>140</v>
      </c>
      <c r="I32" s="100" t="s">
        <v>141</v>
      </c>
      <c r="J32" s="328" t="s">
        <v>142</v>
      </c>
      <c r="K32" s="329"/>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c r="B33" s="419"/>
      <c r="C33" s="381"/>
      <c r="D33" s="383"/>
      <c r="E33" s="57" t="s">
        <v>51</v>
      </c>
      <c r="F33" s="58"/>
      <c r="G33" s="330" t="s">
        <v>65</v>
      </c>
      <c r="H33" s="33" t="s">
        <v>66</v>
      </c>
      <c r="I33" s="93" t="s">
        <v>67</v>
      </c>
      <c r="J33" s="328" t="s">
        <v>68</v>
      </c>
      <c r="K33" s="329"/>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c r="B34" s="419"/>
      <c r="C34" s="381"/>
      <c r="D34" s="383"/>
      <c r="E34" s="57" t="s">
        <v>51</v>
      </c>
      <c r="F34" s="58"/>
      <c r="G34" s="341"/>
      <c r="H34" s="96" t="s">
        <v>152</v>
      </c>
      <c r="I34" s="47" t="s">
        <v>153</v>
      </c>
      <c r="J34" s="328" t="s">
        <v>154</v>
      </c>
      <c r="K34" s="329"/>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c r="B35" s="419"/>
      <c r="C35" s="381"/>
      <c r="D35" s="383"/>
      <c r="E35" s="57" t="s">
        <v>51</v>
      </c>
      <c r="F35" s="58"/>
      <c r="G35" s="330" t="s">
        <v>74</v>
      </c>
      <c r="H35" s="33" t="s">
        <v>75</v>
      </c>
      <c r="I35" s="93" t="s">
        <v>76</v>
      </c>
      <c r="J35" s="328" t="s">
        <v>77</v>
      </c>
      <c r="K35" s="329"/>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c r="B36" s="419"/>
      <c r="C36" s="381"/>
      <c r="D36" s="383"/>
      <c r="E36" s="57" t="s">
        <v>51</v>
      </c>
      <c r="F36" s="58"/>
      <c r="G36" s="331"/>
      <c r="H36" s="330" t="s">
        <v>83</v>
      </c>
      <c r="I36" s="100" t="s">
        <v>84</v>
      </c>
      <c r="J36" s="328" t="s">
        <v>85</v>
      </c>
      <c r="K36" s="329"/>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c r="B37" s="419"/>
      <c r="C37" s="381"/>
      <c r="D37" s="383"/>
      <c r="E37" s="55" t="s">
        <v>51</v>
      </c>
      <c r="F37" s="25"/>
      <c r="G37" s="96"/>
      <c r="H37" s="341"/>
      <c r="I37" s="108" t="s">
        <v>165</v>
      </c>
      <c r="J37" s="328" t="s">
        <v>121</v>
      </c>
      <c r="K37" s="329"/>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c r="B38" s="419"/>
      <c r="C38" s="390" t="s">
        <v>176</v>
      </c>
      <c r="D38" s="392" t="s">
        <v>128</v>
      </c>
      <c r="E38" s="57" t="s">
        <v>51</v>
      </c>
      <c r="F38" s="57"/>
      <c r="G38" s="96" t="s">
        <v>52</v>
      </c>
      <c r="H38" s="29" t="s">
        <v>53</v>
      </c>
      <c r="I38" s="93" t="s">
        <v>54</v>
      </c>
      <c r="J38" s="328" t="s">
        <v>55</v>
      </c>
      <c r="K38" s="329"/>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c r="B39" s="419"/>
      <c r="C39" s="390"/>
      <c r="D39" s="392"/>
      <c r="E39" s="57"/>
      <c r="F39" s="57" t="s">
        <v>51</v>
      </c>
      <c r="G39" s="330" t="s">
        <v>100</v>
      </c>
      <c r="H39" s="103" t="s">
        <v>140</v>
      </c>
      <c r="I39" s="100" t="s">
        <v>141</v>
      </c>
      <c r="J39" s="328" t="s">
        <v>142</v>
      </c>
      <c r="K39" s="329"/>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c r="B40" s="419"/>
      <c r="C40" s="390"/>
      <c r="D40" s="392"/>
      <c r="E40" s="57" t="s">
        <v>51</v>
      </c>
      <c r="F40" s="57"/>
      <c r="G40" s="341"/>
      <c r="H40" s="29" t="s">
        <v>177</v>
      </c>
      <c r="I40" s="93" t="s">
        <v>178</v>
      </c>
      <c r="J40" s="328" t="s">
        <v>179</v>
      </c>
      <c r="K40" s="329"/>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c r="B41" s="419"/>
      <c r="C41" s="390"/>
      <c r="D41" s="392"/>
      <c r="E41" s="57" t="s">
        <v>51</v>
      </c>
      <c r="F41" s="57"/>
      <c r="G41" s="330" t="s">
        <v>65</v>
      </c>
      <c r="H41" s="33" t="s">
        <v>66</v>
      </c>
      <c r="I41" s="93" t="s">
        <v>67</v>
      </c>
      <c r="J41" s="328" t="s">
        <v>68</v>
      </c>
      <c r="K41" s="329"/>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c r="B42" s="419"/>
      <c r="C42" s="390"/>
      <c r="D42" s="392"/>
      <c r="E42" s="57"/>
      <c r="F42" s="57" t="s">
        <v>51</v>
      </c>
      <c r="G42" s="341"/>
      <c r="H42" s="96" t="s">
        <v>152</v>
      </c>
      <c r="I42" s="47" t="s">
        <v>153</v>
      </c>
      <c r="J42" s="328" t="s">
        <v>154</v>
      </c>
      <c r="K42" s="329"/>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c r="B43" s="419"/>
      <c r="C43" s="390"/>
      <c r="D43" s="392"/>
      <c r="E43" s="57" t="s">
        <v>51</v>
      </c>
      <c r="F43" s="57"/>
      <c r="G43" s="330" t="s">
        <v>74</v>
      </c>
      <c r="H43" s="33" t="s">
        <v>75</v>
      </c>
      <c r="I43" s="93" t="s">
        <v>76</v>
      </c>
      <c r="J43" s="328" t="s">
        <v>77</v>
      </c>
      <c r="K43" s="329"/>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c r="B44" s="419"/>
      <c r="C44" s="390"/>
      <c r="D44" s="392"/>
      <c r="E44" s="57" t="s">
        <v>51</v>
      </c>
      <c r="F44" s="57"/>
      <c r="G44" s="331"/>
      <c r="H44" s="330" t="s">
        <v>83</v>
      </c>
      <c r="I44" s="100" t="s">
        <v>84</v>
      </c>
      <c r="J44" s="328" t="s">
        <v>85</v>
      </c>
      <c r="K44" s="329"/>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c r="B45" s="419"/>
      <c r="C45" s="391"/>
      <c r="D45" s="393"/>
      <c r="E45" s="90" t="s">
        <v>51</v>
      </c>
      <c r="F45" s="55"/>
      <c r="G45" s="96"/>
      <c r="H45" s="341"/>
      <c r="I45" s="108" t="s">
        <v>165</v>
      </c>
      <c r="J45" s="328" t="s">
        <v>121</v>
      </c>
      <c r="K45" s="329"/>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c r="B46" s="335"/>
      <c r="C46" s="369" t="s">
        <v>184</v>
      </c>
      <c r="D46" s="372" t="s">
        <v>185</v>
      </c>
      <c r="E46" s="57" t="s">
        <v>51</v>
      </c>
      <c r="F46" s="57"/>
      <c r="G46" s="350" t="s">
        <v>186</v>
      </c>
      <c r="H46" s="29" t="s">
        <v>129</v>
      </c>
      <c r="I46" s="105" t="s">
        <v>130</v>
      </c>
      <c r="J46" s="328" t="s">
        <v>131</v>
      </c>
      <c r="K46" s="329"/>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c r="B47" s="335"/>
      <c r="C47" s="370"/>
      <c r="D47" s="373"/>
      <c r="E47" s="57" t="s">
        <v>51</v>
      </c>
      <c r="F47" s="57"/>
      <c r="G47" s="331"/>
      <c r="H47" s="95" t="s">
        <v>91</v>
      </c>
      <c r="I47" s="93" t="s">
        <v>188</v>
      </c>
      <c r="J47" s="328" t="s">
        <v>189</v>
      </c>
      <c r="K47" s="329"/>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c r="B48" s="335"/>
      <c r="C48" s="370"/>
      <c r="D48" s="373"/>
      <c r="E48" s="57" t="s">
        <v>51</v>
      </c>
      <c r="F48" s="57"/>
      <c r="G48" s="341"/>
      <c r="H48" s="102" t="s">
        <v>53</v>
      </c>
      <c r="I48" s="97" t="s">
        <v>54</v>
      </c>
      <c r="J48" s="333" t="s">
        <v>55</v>
      </c>
      <c r="K48" s="334"/>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c r="B49" s="335"/>
      <c r="C49" s="370"/>
      <c r="D49" s="373"/>
      <c r="E49" s="57" t="s">
        <v>51</v>
      </c>
      <c r="F49" s="57"/>
      <c r="G49" s="375" t="s">
        <v>100</v>
      </c>
      <c r="H49" s="91" t="s">
        <v>193</v>
      </c>
      <c r="I49" s="92" t="s">
        <v>194</v>
      </c>
      <c r="J49" s="320" t="s">
        <v>195</v>
      </c>
      <c r="K49" s="321"/>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c r="B50" s="335"/>
      <c r="C50" s="370"/>
      <c r="D50" s="373"/>
      <c r="E50" s="57"/>
      <c r="F50" s="57" t="s">
        <v>51</v>
      </c>
      <c r="G50" s="376"/>
      <c r="H50" s="103" t="s">
        <v>140</v>
      </c>
      <c r="I50" s="100" t="s">
        <v>141</v>
      </c>
      <c r="J50" s="378" t="s">
        <v>142</v>
      </c>
      <c r="K50" s="379"/>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c r="B51" s="335"/>
      <c r="C51" s="370"/>
      <c r="D51" s="373"/>
      <c r="E51" s="57" t="s">
        <v>51</v>
      </c>
      <c r="F51" s="57"/>
      <c r="G51" s="377"/>
      <c r="H51" s="29" t="s">
        <v>177</v>
      </c>
      <c r="I51" s="93" t="s">
        <v>178</v>
      </c>
      <c r="J51" s="328" t="s">
        <v>179</v>
      </c>
      <c r="K51" s="329"/>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c r="B52" s="335"/>
      <c r="C52" s="370"/>
      <c r="D52" s="373"/>
      <c r="E52" s="57" t="s">
        <v>51</v>
      </c>
      <c r="F52" s="57"/>
      <c r="G52" s="330" t="s">
        <v>65</v>
      </c>
      <c r="H52" s="33" t="s">
        <v>66</v>
      </c>
      <c r="I52" s="93" t="s">
        <v>67</v>
      </c>
      <c r="J52" s="328" t="s">
        <v>68</v>
      </c>
      <c r="K52" s="329"/>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c r="B53" s="335"/>
      <c r="C53" s="370"/>
      <c r="D53" s="373"/>
      <c r="E53" s="57"/>
      <c r="F53" s="57" t="s">
        <v>51</v>
      </c>
      <c r="G53" s="341"/>
      <c r="H53" s="96" t="s">
        <v>152</v>
      </c>
      <c r="I53" s="47" t="s">
        <v>153</v>
      </c>
      <c r="J53" s="328" t="s">
        <v>154</v>
      </c>
      <c r="K53" s="329"/>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c r="B54" s="335"/>
      <c r="C54" s="370"/>
      <c r="D54" s="373"/>
      <c r="E54" s="57" t="s">
        <v>51</v>
      </c>
      <c r="F54" s="57"/>
      <c r="G54" s="330" t="s">
        <v>74</v>
      </c>
      <c r="H54" s="33" t="s">
        <v>75</v>
      </c>
      <c r="I54" s="93" t="s">
        <v>76</v>
      </c>
      <c r="J54" s="328" t="s">
        <v>77</v>
      </c>
      <c r="K54" s="329"/>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c r="B55" s="335"/>
      <c r="C55" s="370"/>
      <c r="D55" s="373"/>
      <c r="E55" s="57" t="s">
        <v>51</v>
      </c>
      <c r="F55" s="57"/>
      <c r="G55" s="331"/>
      <c r="H55" s="330" t="s">
        <v>83</v>
      </c>
      <c r="I55" s="100" t="s">
        <v>84</v>
      </c>
      <c r="J55" s="328" t="s">
        <v>85</v>
      </c>
      <c r="K55" s="329"/>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c r="B56" s="335"/>
      <c r="C56" s="371"/>
      <c r="D56" s="374"/>
      <c r="E56" s="90" t="s">
        <v>51</v>
      </c>
      <c r="F56" s="60"/>
      <c r="G56" s="96"/>
      <c r="H56" s="341"/>
      <c r="I56" s="108" t="s">
        <v>165</v>
      </c>
      <c r="J56" s="328" t="s">
        <v>121</v>
      </c>
      <c r="K56" s="329"/>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c r="A57" s="360"/>
      <c r="B57" s="361"/>
      <c r="C57" s="366" t="s">
        <v>201</v>
      </c>
      <c r="D57" s="338" t="s">
        <v>50</v>
      </c>
      <c r="E57" s="57" t="s">
        <v>51</v>
      </c>
      <c r="F57" s="57"/>
      <c r="G57" s="331"/>
      <c r="H57" s="95" t="s">
        <v>91</v>
      </c>
      <c r="I57" s="93" t="s">
        <v>188</v>
      </c>
      <c r="J57" s="328" t="s">
        <v>189</v>
      </c>
      <c r="K57" s="329"/>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c r="A58" s="362"/>
      <c r="B58" s="363"/>
      <c r="C58" s="367"/>
      <c r="D58" s="339"/>
      <c r="E58" s="57" t="s">
        <v>51</v>
      </c>
      <c r="F58" s="57"/>
      <c r="G58" s="341"/>
      <c r="H58" s="29" t="s">
        <v>53</v>
      </c>
      <c r="I58" s="93" t="s">
        <v>54</v>
      </c>
      <c r="J58" s="328" t="s">
        <v>55</v>
      </c>
      <c r="K58" s="329"/>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c r="A59" s="362"/>
      <c r="B59" s="363"/>
      <c r="C59" s="367"/>
      <c r="D59" s="339"/>
      <c r="E59" s="57" t="s">
        <v>51</v>
      </c>
      <c r="F59" s="57"/>
      <c r="G59" s="99"/>
      <c r="H59" s="29" t="s">
        <v>177</v>
      </c>
      <c r="I59" s="93" t="s">
        <v>178</v>
      </c>
      <c r="J59" s="328" t="s">
        <v>179</v>
      </c>
      <c r="K59" s="329"/>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c r="A60" s="362"/>
      <c r="B60" s="363"/>
      <c r="C60" s="367"/>
      <c r="D60" s="339"/>
      <c r="E60" s="57" t="s">
        <v>51</v>
      </c>
      <c r="F60" s="57"/>
      <c r="G60" s="330" t="s">
        <v>65</v>
      </c>
      <c r="H60" s="33" t="s">
        <v>66</v>
      </c>
      <c r="I60" s="93" t="s">
        <v>67</v>
      </c>
      <c r="J60" s="328" t="s">
        <v>68</v>
      </c>
      <c r="K60" s="329"/>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c r="A61" s="362"/>
      <c r="B61" s="363"/>
      <c r="C61" s="367"/>
      <c r="D61" s="339"/>
      <c r="E61" s="57"/>
      <c r="F61" s="57" t="s">
        <v>51</v>
      </c>
      <c r="G61" s="341"/>
      <c r="H61" s="96" t="s">
        <v>152</v>
      </c>
      <c r="I61" s="47" t="s">
        <v>153</v>
      </c>
      <c r="J61" s="328" t="s">
        <v>154</v>
      </c>
      <c r="K61" s="329"/>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c r="A62" s="362"/>
      <c r="B62" s="363"/>
      <c r="C62" s="367"/>
      <c r="D62" s="339"/>
      <c r="E62" s="57" t="s">
        <v>51</v>
      </c>
      <c r="F62" s="57"/>
      <c r="G62" s="330" t="s">
        <v>74</v>
      </c>
      <c r="H62" s="33" t="s">
        <v>75</v>
      </c>
      <c r="I62" s="93" t="s">
        <v>76</v>
      </c>
      <c r="J62" s="328" t="s">
        <v>77</v>
      </c>
      <c r="K62" s="329"/>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c r="A63" s="362"/>
      <c r="B63" s="363"/>
      <c r="C63" s="367"/>
      <c r="D63" s="339"/>
      <c r="E63" s="57" t="s">
        <v>51</v>
      </c>
      <c r="F63" s="57"/>
      <c r="G63" s="331"/>
      <c r="H63" s="330" t="s">
        <v>83</v>
      </c>
      <c r="I63" s="100" t="s">
        <v>84</v>
      </c>
      <c r="J63" s="328" t="s">
        <v>85</v>
      </c>
      <c r="K63" s="329"/>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c r="A64" s="364"/>
      <c r="B64" s="365"/>
      <c r="C64" s="368"/>
      <c r="D64" s="354"/>
      <c r="E64" s="90" t="s">
        <v>51</v>
      </c>
      <c r="F64" s="60"/>
      <c r="G64" s="96"/>
      <c r="H64" s="341"/>
      <c r="I64" s="108" t="s">
        <v>165</v>
      </c>
      <c r="J64" s="328" t="s">
        <v>121</v>
      </c>
      <c r="K64" s="329"/>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c r="B65" s="335"/>
      <c r="C65" s="358" t="s">
        <v>202</v>
      </c>
      <c r="D65" s="349" t="s">
        <v>203</v>
      </c>
      <c r="E65" s="57" t="s">
        <v>51</v>
      </c>
      <c r="F65" s="57"/>
      <c r="G65" s="350" t="s">
        <v>186</v>
      </c>
      <c r="H65" s="29" t="s">
        <v>129</v>
      </c>
      <c r="I65" s="105" t="s">
        <v>130</v>
      </c>
      <c r="J65" s="328" t="s">
        <v>131</v>
      </c>
      <c r="K65" s="329"/>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c r="B66" s="335"/>
      <c r="C66" s="336"/>
      <c r="D66" s="339"/>
      <c r="E66" s="57" t="s">
        <v>51</v>
      </c>
      <c r="F66" s="57"/>
      <c r="G66" s="331"/>
      <c r="H66" s="95" t="s">
        <v>91</v>
      </c>
      <c r="I66" s="93" t="s">
        <v>188</v>
      </c>
      <c r="J66" s="328" t="s">
        <v>189</v>
      </c>
      <c r="K66" s="329"/>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c r="B67" s="335"/>
      <c r="C67" s="336"/>
      <c r="D67" s="339"/>
      <c r="E67" s="57" t="s">
        <v>51</v>
      </c>
      <c r="F67" s="57"/>
      <c r="G67" s="341"/>
      <c r="H67" s="29" t="s">
        <v>53</v>
      </c>
      <c r="I67" s="93" t="s">
        <v>54</v>
      </c>
      <c r="J67" s="328" t="s">
        <v>55</v>
      </c>
      <c r="K67" s="329"/>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c r="B68" s="335"/>
      <c r="C68" s="336"/>
      <c r="D68" s="339"/>
      <c r="E68" s="57"/>
      <c r="F68" s="57" t="s">
        <v>51</v>
      </c>
      <c r="G68" s="330" t="s">
        <v>100</v>
      </c>
      <c r="H68" s="103" t="s">
        <v>140</v>
      </c>
      <c r="I68" s="100" t="s">
        <v>141</v>
      </c>
      <c r="J68" s="328" t="s">
        <v>142</v>
      </c>
      <c r="K68" s="329"/>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c r="B69" s="335"/>
      <c r="C69" s="336"/>
      <c r="D69" s="339"/>
      <c r="E69" s="57" t="s">
        <v>51</v>
      </c>
      <c r="F69" s="57"/>
      <c r="G69" s="341"/>
      <c r="H69" s="29" t="s">
        <v>177</v>
      </c>
      <c r="I69" s="93" t="s">
        <v>178</v>
      </c>
      <c r="J69" s="328" t="s">
        <v>179</v>
      </c>
      <c r="K69" s="329"/>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c r="B70" s="335"/>
      <c r="C70" s="336"/>
      <c r="D70" s="339"/>
      <c r="E70" s="57" t="s">
        <v>51</v>
      </c>
      <c r="F70" s="57"/>
      <c r="G70" s="330" t="s">
        <v>65</v>
      </c>
      <c r="H70" s="33" t="s">
        <v>66</v>
      </c>
      <c r="I70" s="93" t="s">
        <v>67</v>
      </c>
      <c r="J70" s="328" t="s">
        <v>68</v>
      </c>
      <c r="K70" s="329"/>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c r="B71" s="335"/>
      <c r="C71" s="336"/>
      <c r="D71" s="339"/>
      <c r="E71" s="57"/>
      <c r="F71" s="57" t="s">
        <v>51</v>
      </c>
      <c r="G71" s="341"/>
      <c r="H71" s="96" t="s">
        <v>152</v>
      </c>
      <c r="I71" s="47" t="s">
        <v>153</v>
      </c>
      <c r="J71" s="328" t="s">
        <v>154</v>
      </c>
      <c r="K71" s="329"/>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c r="B72" s="335"/>
      <c r="C72" s="336"/>
      <c r="D72" s="339"/>
      <c r="E72" s="57" t="s">
        <v>51</v>
      </c>
      <c r="F72" s="57"/>
      <c r="G72" s="330" t="s">
        <v>74</v>
      </c>
      <c r="H72" s="33" t="s">
        <v>75</v>
      </c>
      <c r="I72" s="93" t="s">
        <v>76</v>
      </c>
      <c r="J72" s="328" t="s">
        <v>77</v>
      </c>
      <c r="K72" s="329"/>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c r="B73" s="335"/>
      <c r="C73" s="336"/>
      <c r="D73" s="339"/>
      <c r="E73" s="57" t="s">
        <v>51</v>
      </c>
      <c r="F73" s="57"/>
      <c r="G73" s="331"/>
      <c r="H73" s="330" t="s">
        <v>83</v>
      </c>
      <c r="I73" s="100" t="s">
        <v>84</v>
      </c>
      <c r="J73" s="328" t="s">
        <v>85</v>
      </c>
      <c r="K73" s="329"/>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c r="B74" s="335"/>
      <c r="C74" s="359"/>
      <c r="D74" s="354"/>
      <c r="E74" s="90" t="s">
        <v>51</v>
      </c>
      <c r="F74" s="60"/>
      <c r="G74" s="96"/>
      <c r="H74" s="341"/>
      <c r="I74" s="108" t="s">
        <v>165</v>
      </c>
      <c r="J74" s="328" t="s">
        <v>121</v>
      </c>
      <c r="K74" s="329"/>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c r="B75" s="335"/>
      <c r="C75" s="355" t="s">
        <v>204</v>
      </c>
      <c r="D75" s="349" t="s">
        <v>128</v>
      </c>
      <c r="E75" s="57" t="s">
        <v>51</v>
      </c>
      <c r="F75" s="57"/>
      <c r="G75" s="350" t="s">
        <v>186</v>
      </c>
      <c r="H75" s="29" t="s">
        <v>129</v>
      </c>
      <c r="I75" s="105" t="s">
        <v>130</v>
      </c>
      <c r="J75" s="328" t="s">
        <v>131</v>
      </c>
      <c r="K75" s="329"/>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c r="B76" s="335"/>
      <c r="C76" s="356"/>
      <c r="D76" s="339"/>
      <c r="E76" s="57" t="s">
        <v>51</v>
      </c>
      <c r="F76" s="57"/>
      <c r="G76" s="331"/>
      <c r="H76" s="95" t="s">
        <v>91</v>
      </c>
      <c r="I76" s="93" t="s">
        <v>188</v>
      </c>
      <c r="J76" s="328" t="s">
        <v>189</v>
      </c>
      <c r="K76" s="329"/>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c r="B77" s="335"/>
      <c r="C77" s="356"/>
      <c r="D77" s="339"/>
      <c r="E77" s="57" t="s">
        <v>51</v>
      </c>
      <c r="F77" s="57"/>
      <c r="G77" s="341"/>
      <c r="H77" s="29" t="s">
        <v>53</v>
      </c>
      <c r="I77" s="93" t="s">
        <v>54</v>
      </c>
      <c r="J77" s="328" t="s">
        <v>55</v>
      </c>
      <c r="K77" s="329"/>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c r="B78" s="335"/>
      <c r="C78" s="356"/>
      <c r="D78" s="339"/>
      <c r="E78" s="57" t="s">
        <v>51</v>
      </c>
      <c r="F78" s="57"/>
      <c r="G78" s="99"/>
      <c r="H78" s="29" t="s">
        <v>177</v>
      </c>
      <c r="I78" s="93" t="s">
        <v>178</v>
      </c>
      <c r="J78" s="328" t="s">
        <v>179</v>
      </c>
      <c r="K78" s="329"/>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c r="B79" s="335"/>
      <c r="C79" s="356"/>
      <c r="D79" s="339"/>
      <c r="E79" s="57" t="s">
        <v>51</v>
      </c>
      <c r="F79" s="57"/>
      <c r="G79" s="330" t="s">
        <v>65</v>
      </c>
      <c r="H79" s="33" t="s">
        <v>66</v>
      </c>
      <c r="I79" s="93" t="s">
        <v>67</v>
      </c>
      <c r="J79" s="328" t="s">
        <v>68</v>
      </c>
      <c r="K79" s="329"/>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c r="B80" s="335"/>
      <c r="C80" s="356"/>
      <c r="D80" s="339"/>
      <c r="E80" s="57"/>
      <c r="F80" s="57" t="s">
        <v>51</v>
      </c>
      <c r="G80" s="341"/>
      <c r="H80" s="96" t="s">
        <v>152</v>
      </c>
      <c r="I80" s="47" t="s">
        <v>153</v>
      </c>
      <c r="J80" s="328" t="s">
        <v>154</v>
      </c>
      <c r="K80" s="329"/>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c r="B81" s="335"/>
      <c r="C81" s="356"/>
      <c r="D81" s="339"/>
      <c r="E81" s="57" t="s">
        <v>51</v>
      </c>
      <c r="F81" s="57"/>
      <c r="G81" s="330" t="s">
        <v>74</v>
      </c>
      <c r="H81" s="33" t="s">
        <v>75</v>
      </c>
      <c r="I81" s="93" t="s">
        <v>76</v>
      </c>
      <c r="J81" s="328" t="s">
        <v>77</v>
      </c>
      <c r="K81" s="329"/>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c r="B82" s="335"/>
      <c r="C82" s="356"/>
      <c r="D82" s="339"/>
      <c r="E82" s="57" t="s">
        <v>51</v>
      </c>
      <c r="F82" s="57"/>
      <c r="G82" s="331"/>
      <c r="H82" s="330" t="s">
        <v>83</v>
      </c>
      <c r="I82" s="100" t="s">
        <v>84</v>
      </c>
      <c r="J82" s="328" t="s">
        <v>85</v>
      </c>
      <c r="K82" s="329"/>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c r="B83" s="335"/>
      <c r="C83" s="357"/>
      <c r="D83" s="354"/>
      <c r="E83" s="90" t="s">
        <v>51</v>
      </c>
      <c r="F83" s="60"/>
      <c r="G83" s="96"/>
      <c r="H83" s="341"/>
      <c r="I83" s="108" t="s">
        <v>165</v>
      </c>
      <c r="J83" s="328" t="s">
        <v>121</v>
      </c>
      <c r="K83" s="329"/>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c r="B84" s="342"/>
      <c r="C84" s="351" t="s">
        <v>205</v>
      </c>
      <c r="D84" s="349" t="s">
        <v>128</v>
      </c>
      <c r="E84" s="57" t="s">
        <v>51</v>
      </c>
      <c r="F84" s="57"/>
      <c r="G84" s="350" t="s">
        <v>186</v>
      </c>
      <c r="H84" s="29" t="s">
        <v>129</v>
      </c>
      <c r="I84" s="105" t="s">
        <v>130</v>
      </c>
      <c r="J84" s="328" t="s">
        <v>131</v>
      </c>
      <c r="K84" s="329"/>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c r="B85" s="342"/>
      <c r="C85" s="352"/>
      <c r="D85" s="339"/>
      <c r="E85" s="57" t="s">
        <v>51</v>
      </c>
      <c r="F85" s="57"/>
      <c r="G85" s="331"/>
      <c r="H85" s="95" t="s">
        <v>91</v>
      </c>
      <c r="I85" s="93" t="s">
        <v>188</v>
      </c>
      <c r="J85" s="328" t="s">
        <v>189</v>
      </c>
      <c r="K85" s="329"/>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c r="B86" s="342"/>
      <c r="C86" s="352"/>
      <c r="D86" s="339"/>
      <c r="E86" s="57" t="s">
        <v>51</v>
      </c>
      <c r="F86" s="57"/>
      <c r="G86" s="341"/>
      <c r="H86" s="29" t="s">
        <v>53</v>
      </c>
      <c r="I86" s="93" t="s">
        <v>54</v>
      </c>
      <c r="J86" s="328" t="s">
        <v>55</v>
      </c>
      <c r="K86" s="329"/>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c r="B87" s="342"/>
      <c r="C87" s="352"/>
      <c r="D87" s="339"/>
      <c r="E87" s="57" t="s">
        <v>51</v>
      </c>
      <c r="F87" s="57"/>
      <c r="G87" s="99"/>
      <c r="H87" s="29" t="s">
        <v>177</v>
      </c>
      <c r="I87" s="93" t="s">
        <v>178</v>
      </c>
      <c r="J87" s="328" t="s">
        <v>179</v>
      </c>
      <c r="K87" s="329"/>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c r="B88" s="342"/>
      <c r="C88" s="352"/>
      <c r="D88" s="339"/>
      <c r="E88" s="57" t="s">
        <v>51</v>
      </c>
      <c r="F88" s="57"/>
      <c r="G88" s="330" t="s">
        <v>65</v>
      </c>
      <c r="H88" s="33" t="s">
        <v>66</v>
      </c>
      <c r="I88" s="93" t="s">
        <v>67</v>
      </c>
      <c r="J88" s="328" t="s">
        <v>68</v>
      </c>
      <c r="K88" s="329"/>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c r="B89" s="342"/>
      <c r="C89" s="352"/>
      <c r="D89" s="339"/>
      <c r="E89" s="57"/>
      <c r="F89" s="57" t="s">
        <v>51</v>
      </c>
      <c r="G89" s="341"/>
      <c r="H89" s="96" t="s">
        <v>152</v>
      </c>
      <c r="I89" s="47" t="s">
        <v>153</v>
      </c>
      <c r="J89" s="328" t="s">
        <v>154</v>
      </c>
      <c r="K89" s="329"/>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c r="B90" s="342"/>
      <c r="C90" s="352"/>
      <c r="D90" s="339"/>
      <c r="E90" s="57" t="s">
        <v>51</v>
      </c>
      <c r="F90" s="57"/>
      <c r="G90" s="330" t="s">
        <v>74</v>
      </c>
      <c r="H90" s="33" t="s">
        <v>75</v>
      </c>
      <c r="I90" s="93" t="s">
        <v>76</v>
      </c>
      <c r="J90" s="328" t="s">
        <v>77</v>
      </c>
      <c r="K90" s="329"/>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c r="B91" s="342"/>
      <c r="C91" s="352"/>
      <c r="D91" s="339"/>
      <c r="E91" s="57" t="s">
        <v>51</v>
      </c>
      <c r="F91" s="57"/>
      <c r="G91" s="331"/>
      <c r="H91" s="330" t="s">
        <v>83</v>
      </c>
      <c r="I91" s="100" t="s">
        <v>84</v>
      </c>
      <c r="J91" s="328" t="s">
        <v>85</v>
      </c>
      <c r="K91" s="329"/>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c r="B92" s="342"/>
      <c r="C92" s="353"/>
      <c r="D92" s="354"/>
      <c r="E92" s="90" t="s">
        <v>51</v>
      </c>
      <c r="F92" s="60"/>
      <c r="G92" s="96"/>
      <c r="H92" s="341"/>
      <c r="I92" s="108" t="s">
        <v>165</v>
      </c>
      <c r="J92" s="328" t="s">
        <v>121</v>
      </c>
      <c r="K92" s="329"/>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c r="B93" s="342"/>
      <c r="C93" s="347" t="s">
        <v>206</v>
      </c>
      <c r="D93" s="349" t="s">
        <v>128</v>
      </c>
      <c r="E93" s="57" t="s">
        <v>51</v>
      </c>
      <c r="F93" s="57"/>
      <c r="G93" s="350" t="s">
        <v>186</v>
      </c>
      <c r="H93" s="29" t="s">
        <v>129</v>
      </c>
      <c r="I93" s="105" t="s">
        <v>130</v>
      </c>
      <c r="J93" s="328" t="s">
        <v>131</v>
      </c>
      <c r="K93" s="329"/>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c r="B94" s="342"/>
      <c r="C94" s="348"/>
      <c r="D94" s="339"/>
      <c r="E94" s="57" t="s">
        <v>51</v>
      </c>
      <c r="F94" s="57"/>
      <c r="G94" s="331"/>
      <c r="H94" s="95" t="s">
        <v>91</v>
      </c>
      <c r="I94" s="93" t="s">
        <v>188</v>
      </c>
      <c r="J94" s="328" t="s">
        <v>189</v>
      </c>
      <c r="K94" s="329"/>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c r="B95" s="342"/>
      <c r="C95" s="348"/>
      <c r="D95" s="339"/>
      <c r="E95" s="57" t="s">
        <v>51</v>
      </c>
      <c r="F95" s="57"/>
      <c r="G95" s="341"/>
      <c r="H95" s="29" t="s">
        <v>53</v>
      </c>
      <c r="I95" s="93" t="s">
        <v>54</v>
      </c>
      <c r="J95" s="328" t="s">
        <v>55</v>
      </c>
      <c r="K95" s="329"/>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c r="B96" s="342"/>
      <c r="C96" s="348"/>
      <c r="D96" s="339"/>
      <c r="E96" s="57" t="s">
        <v>51</v>
      </c>
      <c r="F96" s="57"/>
      <c r="G96" s="99"/>
      <c r="H96" s="29" t="s">
        <v>177</v>
      </c>
      <c r="I96" s="93" t="s">
        <v>178</v>
      </c>
      <c r="J96" s="328" t="s">
        <v>179</v>
      </c>
      <c r="K96" s="329"/>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c r="B97" s="342"/>
      <c r="C97" s="348"/>
      <c r="D97" s="339"/>
      <c r="E97" s="57" t="s">
        <v>51</v>
      </c>
      <c r="F97" s="57"/>
      <c r="G97" s="330" t="s">
        <v>65</v>
      </c>
      <c r="H97" s="33" t="s">
        <v>66</v>
      </c>
      <c r="I97" s="93" t="s">
        <v>67</v>
      </c>
      <c r="J97" s="328" t="s">
        <v>68</v>
      </c>
      <c r="K97" s="329"/>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c r="B98" s="342"/>
      <c r="C98" s="348"/>
      <c r="D98" s="339"/>
      <c r="E98" s="57"/>
      <c r="F98" s="57" t="s">
        <v>51</v>
      </c>
      <c r="G98" s="341"/>
      <c r="H98" s="96" t="s">
        <v>152</v>
      </c>
      <c r="I98" s="47" t="s">
        <v>153</v>
      </c>
      <c r="J98" s="328" t="s">
        <v>154</v>
      </c>
      <c r="K98" s="329"/>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c r="B99" s="342"/>
      <c r="C99" s="348"/>
      <c r="D99" s="339"/>
      <c r="E99" s="57" t="s">
        <v>51</v>
      </c>
      <c r="F99" s="57"/>
      <c r="G99" s="330" t="s">
        <v>74</v>
      </c>
      <c r="H99" s="33" t="s">
        <v>75</v>
      </c>
      <c r="I99" s="93" t="s">
        <v>76</v>
      </c>
      <c r="J99" s="328" t="s">
        <v>77</v>
      </c>
      <c r="K99" s="329"/>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c r="B100" s="342"/>
      <c r="C100" s="348"/>
      <c r="D100" s="339"/>
      <c r="E100" s="57" t="s">
        <v>51</v>
      </c>
      <c r="F100" s="57"/>
      <c r="G100" s="331"/>
      <c r="H100" s="330" t="s">
        <v>83</v>
      </c>
      <c r="I100" s="100" t="s">
        <v>84</v>
      </c>
      <c r="J100" s="328" t="s">
        <v>85</v>
      </c>
      <c r="K100" s="329"/>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c r="B101" s="342"/>
      <c r="C101" s="348"/>
      <c r="D101" s="340"/>
      <c r="E101" s="90" t="s">
        <v>51</v>
      </c>
      <c r="F101" s="60"/>
      <c r="G101" s="96"/>
      <c r="H101" s="341"/>
      <c r="I101" s="108" t="s">
        <v>165</v>
      </c>
      <c r="J101" s="328" t="s">
        <v>121</v>
      </c>
      <c r="K101" s="329"/>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c r="B102" s="342"/>
      <c r="C102" s="346" t="s">
        <v>207</v>
      </c>
      <c r="D102" s="338" t="s">
        <v>128</v>
      </c>
      <c r="E102" s="57" t="s">
        <v>51</v>
      </c>
      <c r="F102" s="57"/>
      <c r="G102" s="331" t="s">
        <v>52</v>
      </c>
      <c r="H102" s="95" t="s">
        <v>91</v>
      </c>
      <c r="I102" s="93" t="s">
        <v>188</v>
      </c>
      <c r="J102" s="328" t="s">
        <v>189</v>
      </c>
      <c r="K102" s="329"/>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c r="B103" s="342"/>
      <c r="C103" s="346"/>
      <c r="D103" s="339"/>
      <c r="E103" s="57" t="s">
        <v>51</v>
      </c>
      <c r="F103" s="57"/>
      <c r="G103" s="341"/>
      <c r="H103" s="29" t="s">
        <v>53</v>
      </c>
      <c r="I103" s="93" t="s">
        <v>54</v>
      </c>
      <c r="J103" s="328" t="s">
        <v>55</v>
      </c>
      <c r="K103" s="329"/>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c r="B104" s="342"/>
      <c r="C104" s="346"/>
      <c r="D104" s="339"/>
      <c r="E104" s="57"/>
      <c r="F104" s="57" t="s">
        <v>51</v>
      </c>
      <c r="G104" s="330" t="s">
        <v>100</v>
      </c>
      <c r="H104" s="103" t="s">
        <v>140</v>
      </c>
      <c r="I104" s="100" t="s">
        <v>141</v>
      </c>
      <c r="J104" s="328" t="s">
        <v>142</v>
      </c>
      <c r="K104" s="329"/>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c r="B105" s="342"/>
      <c r="C105" s="346"/>
      <c r="D105" s="339"/>
      <c r="E105" s="57" t="s">
        <v>51</v>
      </c>
      <c r="F105" s="57"/>
      <c r="G105" s="341"/>
      <c r="H105" s="29" t="s">
        <v>177</v>
      </c>
      <c r="I105" s="93" t="s">
        <v>178</v>
      </c>
      <c r="J105" s="328" t="s">
        <v>179</v>
      </c>
      <c r="K105" s="329"/>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c r="B106" s="342"/>
      <c r="C106" s="346"/>
      <c r="D106" s="339"/>
      <c r="E106" s="57" t="s">
        <v>51</v>
      </c>
      <c r="F106" s="57"/>
      <c r="G106" s="330" t="s">
        <v>65</v>
      </c>
      <c r="H106" s="33" t="s">
        <v>66</v>
      </c>
      <c r="I106" s="93" t="s">
        <v>67</v>
      </c>
      <c r="J106" s="328" t="s">
        <v>68</v>
      </c>
      <c r="K106" s="329"/>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c r="B107" s="342"/>
      <c r="C107" s="346"/>
      <c r="D107" s="339"/>
      <c r="E107" s="57"/>
      <c r="F107" s="57" t="s">
        <v>51</v>
      </c>
      <c r="G107" s="341"/>
      <c r="H107" s="96" t="s">
        <v>152</v>
      </c>
      <c r="I107" s="47" t="s">
        <v>153</v>
      </c>
      <c r="J107" s="328" t="s">
        <v>154</v>
      </c>
      <c r="K107" s="329"/>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c r="B108" s="342"/>
      <c r="C108" s="346"/>
      <c r="D108" s="339"/>
      <c r="E108" s="57" t="s">
        <v>51</v>
      </c>
      <c r="F108" s="57"/>
      <c r="G108" s="330" t="s">
        <v>74</v>
      </c>
      <c r="H108" s="33" t="s">
        <v>75</v>
      </c>
      <c r="I108" s="93" t="s">
        <v>76</v>
      </c>
      <c r="J108" s="328" t="s">
        <v>77</v>
      </c>
      <c r="K108" s="329"/>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c r="B109" s="342"/>
      <c r="C109" s="346"/>
      <c r="D109" s="339"/>
      <c r="E109" s="57" t="s">
        <v>51</v>
      </c>
      <c r="F109" s="57"/>
      <c r="G109" s="331"/>
      <c r="H109" s="330" t="s">
        <v>83</v>
      </c>
      <c r="I109" s="100" t="s">
        <v>84</v>
      </c>
      <c r="J109" s="328" t="s">
        <v>85</v>
      </c>
      <c r="K109" s="329"/>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c r="B110" s="342"/>
      <c r="C110" s="346"/>
      <c r="D110" s="340"/>
      <c r="E110" s="90" t="s">
        <v>51</v>
      </c>
      <c r="F110" s="60"/>
      <c r="G110" s="96"/>
      <c r="H110" s="341"/>
      <c r="I110" s="108" t="s">
        <v>165</v>
      </c>
      <c r="J110" s="328" t="s">
        <v>121</v>
      </c>
      <c r="K110" s="329"/>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c r="B111" s="342"/>
      <c r="C111" s="345" t="s">
        <v>208</v>
      </c>
      <c r="D111" s="338" t="s">
        <v>128</v>
      </c>
      <c r="E111" s="57" t="s">
        <v>51</v>
      </c>
      <c r="F111" s="57"/>
      <c r="G111" s="331" t="s">
        <v>52</v>
      </c>
      <c r="H111" s="95" t="s">
        <v>91</v>
      </c>
      <c r="I111" s="93" t="s">
        <v>188</v>
      </c>
      <c r="J111" s="328" t="s">
        <v>189</v>
      </c>
      <c r="K111" s="329"/>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c r="B112" s="342"/>
      <c r="C112" s="345"/>
      <c r="D112" s="339"/>
      <c r="E112" s="57" t="s">
        <v>51</v>
      </c>
      <c r="F112" s="57"/>
      <c r="G112" s="341"/>
      <c r="H112" s="29" t="s">
        <v>53</v>
      </c>
      <c r="I112" s="93" t="s">
        <v>54</v>
      </c>
      <c r="J112" s="328" t="s">
        <v>55</v>
      </c>
      <c r="K112" s="329"/>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c r="B113" s="342"/>
      <c r="C113" s="345"/>
      <c r="D113" s="339"/>
      <c r="E113" s="57"/>
      <c r="F113" s="57" t="s">
        <v>51</v>
      </c>
      <c r="G113" s="330" t="s">
        <v>100</v>
      </c>
      <c r="H113" s="103" t="s">
        <v>140</v>
      </c>
      <c r="I113" s="100" t="s">
        <v>141</v>
      </c>
      <c r="J113" s="328" t="s">
        <v>142</v>
      </c>
      <c r="K113" s="329"/>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c r="B114" s="342"/>
      <c r="C114" s="345"/>
      <c r="D114" s="339"/>
      <c r="E114" s="57" t="s">
        <v>51</v>
      </c>
      <c r="F114" s="57"/>
      <c r="G114" s="341"/>
      <c r="H114" s="29" t="s">
        <v>177</v>
      </c>
      <c r="I114" s="93" t="s">
        <v>178</v>
      </c>
      <c r="J114" s="328" t="s">
        <v>179</v>
      </c>
      <c r="K114" s="329"/>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c r="B115" s="342"/>
      <c r="C115" s="345"/>
      <c r="D115" s="339"/>
      <c r="E115" s="57" t="s">
        <v>51</v>
      </c>
      <c r="F115" s="57"/>
      <c r="G115" s="330" t="s">
        <v>65</v>
      </c>
      <c r="H115" s="33" t="s">
        <v>66</v>
      </c>
      <c r="I115" s="93" t="s">
        <v>67</v>
      </c>
      <c r="J115" s="328" t="s">
        <v>68</v>
      </c>
      <c r="K115" s="329"/>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c r="B116" s="342"/>
      <c r="C116" s="345"/>
      <c r="D116" s="339"/>
      <c r="E116" s="57"/>
      <c r="F116" s="57" t="s">
        <v>51</v>
      </c>
      <c r="G116" s="341"/>
      <c r="H116" s="96" t="s">
        <v>152</v>
      </c>
      <c r="I116" s="47" t="s">
        <v>153</v>
      </c>
      <c r="J116" s="328" t="s">
        <v>154</v>
      </c>
      <c r="K116" s="329"/>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c r="B117" s="342"/>
      <c r="C117" s="345"/>
      <c r="D117" s="339"/>
      <c r="E117" s="57" t="s">
        <v>51</v>
      </c>
      <c r="F117" s="57"/>
      <c r="G117" s="330" t="s">
        <v>74</v>
      </c>
      <c r="H117" s="33" t="s">
        <v>75</v>
      </c>
      <c r="I117" s="93" t="s">
        <v>76</v>
      </c>
      <c r="J117" s="328" t="s">
        <v>77</v>
      </c>
      <c r="K117" s="329"/>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c r="B118" s="342"/>
      <c r="C118" s="345"/>
      <c r="D118" s="339"/>
      <c r="E118" s="57" t="s">
        <v>51</v>
      </c>
      <c r="F118" s="57"/>
      <c r="G118" s="331"/>
      <c r="H118" s="330" t="s">
        <v>83</v>
      </c>
      <c r="I118" s="100" t="s">
        <v>84</v>
      </c>
      <c r="J118" s="328" t="s">
        <v>85</v>
      </c>
      <c r="K118" s="329"/>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c r="B119" s="342"/>
      <c r="C119" s="345"/>
      <c r="D119" s="340"/>
      <c r="E119" s="90" t="s">
        <v>51</v>
      </c>
      <c r="F119" s="60"/>
      <c r="G119" s="96"/>
      <c r="H119" s="341"/>
      <c r="I119" s="108" t="s">
        <v>165</v>
      </c>
      <c r="J119" s="328" t="s">
        <v>121</v>
      </c>
      <c r="K119" s="329"/>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c r="B120" s="342"/>
      <c r="C120" s="344" t="s">
        <v>209</v>
      </c>
      <c r="D120" s="338" t="s">
        <v>128</v>
      </c>
      <c r="E120" s="57" t="s">
        <v>51</v>
      </c>
      <c r="F120" s="57"/>
      <c r="G120" s="331" t="s">
        <v>52</v>
      </c>
      <c r="H120" s="95" t="s">
        <v>91</v>
      </c>
      <c r="I120" s="93" t="s">
        <v>188</v>
      </c>
      <c r="J120" s="328" t="s">
        <v>189</v>
      </c>
      <c r="K120" s="329"/>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c r="B121" s="342"/>
      <c r="C121" s="344"/>
      <c r="D121" s="339"/>
      <c r="E121" s="57" t="s">
        <v>51</v>
      </c>
      <c r="F121" s="57"/>
      <c r="G121" s="341"/>
      <c r="H121" s="29" t="s">
        <v>53</v>
      </c>
      <c r="I121" s="93" t="s">
        <v>54</v>
      </c>
      <c r="J121" s="328" t="s">
        <v>55</v>
      </c>
      <c r="K121" s="329"/>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c r="B122" s="342"/>
      <c r="C122" s="344"/>
      <c r="D122" s="339"/>
      <c r="E122" s="57"/>
      <c r="F122" s="57" t="s">
        <v>51</v>
      </c>
      <c r="G122" s="330" t="s">
        <v>100</v>
      </c>
      <c r="H122" s="103" t="s">
        <v>140</v>
      </c>
      <c r="I122" s="100" t="s">
        <v>141</v>
      </c>
      <c r="J122" s="328" t="s">
        <v>142</v>
      </c>
      <c r="K122" s="329"/>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c r="B123" s="342"/>
      <c r="C123" s="344"/>
      <c r="D123" s="339"/>
      <c r="E123" s="57" t="s">
        <v>51</v>
      </c>
      <c r="F123" s="57"/>
      <c r="G123" s="341"/>
      <c r="H123" s="29" t="s">
        <v>177</v>
      </c>
      <c r="I123" s="93" t="s">
        <v>178</v>
      </c>
      <c r="J123" s="328" t="s">
        <v>179</v>
      </c>
      <c r="K123" s="329"/>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c r="B124" s="342"/>
      <c r="C124" s="344"/>
      <c r="D124" s="339"/>
      <c r="E124" s="57" t="s">
        <v>51</v>
      </c>
      <c r="F124" s="57"/>
      <c r="G124" s="330" t="s">
        <v>65</v>
      </c>
      <c r="H124" s="33" t="s">
        <v>66</v>
      </c>
      <c r="I124" s="93" t="s">
        <v>67</v>
      </c>
      <c r="J124" s="328" t="s">
        <v>68</v>
      </c>
      <c r="K124" s="329"/>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c r="B125" s="342"/>
      <c r="C125" s="344"/>
      <c r="D125" s="339"/>
      <c r="E125" s="57"/>
      <c r="F125" s="57" t="s">
        <v>51</v>
      </c>
      <c r="G125" s="341"/>
      <c r="H125" s="96" t="s">
        <v>152</v>
      </c>
      <c r="I125" s="47" t="s">
        <v>153</v>
      </c>
      <c r="J125" s="328" t="s">
        <v>154</v>
      </c>
      <c r="K125" s="329"/>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c r="B126" s="342"/>
      <c r="C126" s="344"/>
      <c r="D126" s="339"/>
      <c r="E126" s="57" t="s">
        <v>51</v>
      </c>
      <c r="F126" s="57"/>
      <c r="G126" s="330" t="s">
        <v>74</v>
      </c>
      <c r="H126" s="33" t="s">
        <v>75</v>
      </c>
      <c r="I126" s="93" t="s">
        <v>76</v>
      </c>
      <c r="J126" s="328" t="s">
        <v>77</v>
      </c>
      <c r="K126" s="329"/>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c r="B127" s="342"/>
      <c r="C127" s="344"/>
      <c r="D127" s="339"/>
      <c r="E127" s="57" t="s">
        <v>51</v>
      </c>
      <c r="F127" s="57"/>
      <c r="G127" s="331"/>
      <c r="H127" s="330" t="s">
        <v>83</v>
      </c>
      <c r="I127" s="100" t="s">
        <v>84</v>
      </c>
      <c r="J127" s="328" t="s">
        <v>85</v>
      </c>
      <c r="K127" s="329"/>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c r="B128" s="342"/>
      <c r="C128" s="344"/>
      <c r="D128" s="340"/>
      <c r="E128" s="90" t="s">
        <v>51</v>
      </c>
      <c r="F128" s="60"/>
      <c r="G128" s="96"/>
      <c r="H128" s="341"/>
      <c r="I128" s="108" t="s">
        <v>165</v>
      </c>
      <c r="J128" s="328" t="s">
        <v>121</v>
      </c>
      <c r="K128" s="329"/>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c r="B129" s="342"/>
      <c r="C129" s="343" t="s">
        <v>210</v>
      </c>
      <c r="D129" s="338" t="s">
        <v>128</v>
      </c>
      <c r="E129" s="57" t="s">
        <v>51</v>
      </c>
      <c r="F129" s="57"/>
      <c r="G129" s="331" t="s">
        <v>52</v>
      </c>
      <c r="H129" s="95" t="s">
        <v>91</v>
      </c>
      <c r="I129" s="93" t="s">
        <v>188</v>
      </c>
      <c r="J129" s="328" t="s">
        <v>189</v>
      </c>
      <c r="K129" s="329"/>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c r="B130" s="342"/>
      <c r="C130" s="343"/>
      <c r="D130" s="339"/>
      <c r="E130" s="57" t="s">
        <v>51</v>
      </c>
      <c r="F130" s="57"/>
      <c r="G130" s="341"/>
      <c r="H130" s="29" t="s">
        <v>53</v>
      </c>
      <c r="I130" s="93" t="s">
        <v>54</v>
      </c>
      <c r="J130" s="328" t="s">
        <v>55</v>
      </c>
      <c r="K130" s="329"/>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c r="B131" s="342"/>
      <c r="C131" s="343"/>
      <c r="D131" s="339"/>
      <c r="E131" s="57"/>
      <c r="F131" s="57" t="s">
        <v>51</v>
      </c>
      <c r="G131" s="330" t="s">
        <v>100</v>
      </c>
      <c r="H131" s="103" t="s">
        <v>140</v>
      </c>
      <c r="I131" s="100" t="s">
        <v>141</v>
      </c>
      <c r="J131" s="328" t="s">
        <v>142</v>
      </c>
      <c r="K131" s="329"/>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c r="B132" s="342"/>
      <c r="C132" s="343"/>
      <c r="D132" s="339"/>
      <c r="E132" s="57" t="s">
        <v>51</v>
      </c>
      <c r="F132" s="57"/>
      <c r="G132" s="341"/>
      <c r="H132" s="29" t="s">
        <v>177</v>
      </c>
      <c r="I132" s="93" t="s">
        <v>178</v>
      </c>
      <c r="J132" s="328" t="s">
        <v>179</v>
      </c>
      <c r="K132" s="329"/>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c r="B133" s="342"/>
      <c r="C133" s="343"/>
      <c r="D133" s="339"/>
      <c r="E133" s="57" t="s">
        <v>51</v>
      </c>
      <c r="F133" s="57"/>
      <c r="G133" s="330" t="s">
        <v>65</v>
      </c>
      <c r="H133" s="33" t="s">
        <v>66</v>
      </c>
      <c r="I133" s="93" t="s">
        <v>67</v>
      </c>
      <c r="J133" s="328" t="s">
        <v>68</v>
      </c>
      <c r="K133" s="329"/>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c r="B134" s="342"/>
      <c r="C134" s="343"/>
      <c r="D134" s="339"/>
      <c r="E134" s="57"/>
      <c r="F134" s="57" t="s">
        <v>51</v>
      </c>
      <c r="G134" s="341"/>
      <c r="H134" s="96" t="s">
        <v>152</v>
      </c>
      <c r="I134" s="47" t="s">
        <v>153</v>
      </c>
      <c r="J134" s="328" t="s">
        <v>154</v>
      </c>
      <c r="K134" s="329"/>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c r="B135" s="342"/>
      <c r="C135" s="343"/>
      <c r="D135" s="339"/>
      <c r="E135" s="57" t="s">
        <v>51</v>
      </c>
      <c r="F135" s="57"/>
      <c r="G135" s="330" t="s">
        <v>74</v>
      </c>
      <c r="H135" s="33" t="s">
        <v>75</v>
      </c>
      <c r="I135" s="93" t="s">
        <v>76</v>
      </c>
      <c r="J135" s="328" t="s">
        <v>77</v>
      </c>
      <c r="K135" s="329"/>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c r="B136" s="342"/>
      <c r="C136" s="343"/>
      <c r="D136" s="339"/>
      <c r="E136" s="57" t="s">
        <v>51</v>
      </c>
      <c r="F136" s="57"/>
      <c r="G136" s="331"/>
      <c r="H136" s="330" t="s">
        <v>83</v>
      </c>
      <c r="I136" s="100" t="s">
        <v>84</v>
      </c>
      <c r="J136" s="328" t="s">
        <v>85</v>
      </c>
      <c r="K136" s="329"/>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c r="B137" s="342"/>
      <c r="C137" s="343"/>
      <c r="D137" s="340"/>
      <c r="E137" s="90" t="s">
        <v>51</v>
      </c>
      <c r="F137" s="60"/>
      <c r="G137" s="96"/>
      <c r="H137" s="341"/>
      <c r="I137" s="108" t="s">
        <v>165</v>
      </c>
      <c r="J137" s="328" t="s">
        <v>121</v>
      </c>
      <c r="K137" s="329"/>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c r="B138" s="335"/>
      <c r="C138" s="336" t="s">
        <v>211</v>
      </c>
      <c r="D138" s="338" t="s">
        <v>128</v>
      </c>
      <c r="E138" s="57" t="s">
        <v>51</v>
      </c>
      <c r="F138" s="57"/>
      <c r="G138" s="331" t="s">
        <v>52</v>
      </c>
      <c r="H138" s="95" t="s">
        <v>91</v>
      </c>
      <c r="I138" s="93" t="s">
        <v>188</v>
      </c>
      <c r="J138" s="328" t="s">
        <v>189</v>
      </c>
      <c r="K138" s="329"/>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c r="B139" s="335"/>
      <c r="C139" s="336"/>
      <c r="D139" s="339"/>
      <c r="E139" s="57" t="s">
        <v>51</v>
      </c>
      <c r="F139" s="57"/>
      <c r="G139" s="341"/>
      <c r="H139" s="29" t="s">
        <v>53</v>
      </c>
      <c r="I139" s="93" t="s">
        <v>54</v>
      </c>
      <c r="J139" s="328" t="s">
        <v>55</v>
      </c>
      <c r="K139" s="329"/>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c r="B140" s="335"/>
      <c r="C140" s="336"/>
      <c r="D140" s="339"/>
      <c r="E140" s="57"/>
      <c r="F140" s="57" t="s">
        <v>51</v>
      </c>
      <c r="G140" s="330" t="s">
        <v>100</v>
      </c>
      <c r="H140" s="103" t="s">
        <v>140</v>
      </c>
      <c r="I140" s="100" t="s">
        <v>141</v>
      </c>
      <c r="J140" s="328" t="s">
        <v>142</v>
      </c>
      <c r="K140" s="329"/>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c r="B141" s="335"/>
      <c r="C141" s="336"/>
      <c r="D141" s="339"/>
      <c r="E141" s="57" t="s">
        <v>51</v>
      </c>
      <c r="F141" s="57"/>
      <c r="G141" s="341"/>
      <c r="H141" s="29" t="s">
        <v>177</v>
      </c>
      <c r="I141" s="93" t="s">
        <v>178</v>
      </c>
      <c r="J141" s="328" t="s">
        <v>179</v>
      </c>
      <c r="K141" s="329"/>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c r="B142" s="335"/>
      <c r="C142" s="336"/>
      <c r="D142" s="339"/>
      <c r="E142" s="57" t="s">
        <v>51</v>
      </c>
      <c r="F142" s="57"/>
      <c r="G142" s="330" t="s">
        <v>65</v>
      </c>
      <c r="H142" s="33" t="s">
        <v>66</v>
      </c>
      <c r="I142" s="93" t="s">
        <v>67</v>
      </c>
      <c r="J142" s="328" t="s">
        <v>68</v>
      </c>
      <c r="K142" s="329"/>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c r="B143" s="335"/>
      <c r="C143" s="336"/>
      <c r="D143" s="339"/>
      <c r="E143" s="57"/>
      <c r="F143" s="57" t="s">
        <v>51</v>
      </c>
      <c r="G143" s="341"/>
      <c r="H143" s="96" t="s">
        <v>152</v>
      </c>
      <c r="I143" s="47" t="s">
        <v>153</v>
      </c>
      <c r="J143" s="328" t="s">
        <v>154</v>
      </c>
      <c r="K143" s="329"/>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c r="B144" s="335"/>
      <c r="C144" s="336"/>
      <c r="D144" s="339"/>
      <c r="E144" s="57" t="s">
        <v>51</v>
      </c>
      <c r="F144" s="57"/>
      <c r="G144" s="330" t="s">
        <v>74</v>
      </c>
      <c r="H144" s="33" t="s">
        <v>75</v>
      </c>
      <c r="I144" s="93" t="s">
        <v>76</v>
      </c>
      <c r="J144" s="328" t="s">
        <v>77</v>
      </c>
      <c r="K144" s="329"/>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c r="B145" s="335"/>
      <c r="C145" s="336"/>
      <c r="D145" s="339"/>
      <c r="E145" s="57" t="s">
        <v>51</v>
      </c>
      <c r="F145" s="57"/>
      <c r="G145" s="331"/>
      <c r="H145" s="330" t="s">
        <v>83</v>
      </c>
      <c r="I145" s="100" t="s">
        <v>84</v>
      </c>
      <c r="J145" s="328" t="s">
        <v>85</v>
      </c>
      <c r="K145" s="329"/>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c r="B146" s="335"/>
      <c r="C146" s="337"/>
      <c r="D146" s="340"/>
      <c r="E146" s="90" t="s">
        <v>51</v>
      </c>
      <c r="F146" s="60"/>
      <c r="G146" s="96"/>
      <c r="H146" s="332"/>
      <c r="I146" s="108" t="s">
        <v>165</v>
      </c>
      <c r="J146" s="333" t="s">
        <v>121</v>
      </c>
      <c r="K146" s="334"/>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c r="B147" s="324"/>
      <c r="C147" s="322" t="s">
        <v>212</v>
      </c>
      <c r="D147" s="74"/>
      <c r="E147" s="88" t="s">
        <v>51</v>
      </c>
      <c r="F147" s="82"/>
      <c r="G147" s="74"/>
      <c r="H147" s="326" t="s">
        <v>213</v>
      </c>
      <c r="I147" s="92" t="s">
        <v>214</v>
      </c>
      <c r="J147" s="320" t="s">
        <v>215</v>
      </c>
      <c r="K147" s="321"/>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c r="B148" s="325"/>
      <c r="C148" s="323"/>
      <c r="D148" s="74"/>
      <c r="E148" s="82" t="s">
        <v>51</v>
      </c>
      <c r="F148" s="82"/>
      <c r="G148" s="91"/>
      <c r="H148" s="327"/>
      <c r="I148" s="92" t="s">
        <v>217</v>
      </c>
      <c r="J148" s="320" t="s">
        <v>218</v>
      </c>
      <c r="K148" s="321"/>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c r="B149" s="28"/>
      <c r="C149" s="323"/>
      <c r="D149" s="74"/>
      <c r="E149" s="82" t="s">
        <v>51</v>
      </c>
      <c r="F149" s="82"/>
      <c r="G149" s="91"/>
      <c r="H149" s="28" t="s">
        <v>220</v>
      </c>
      <c r="I149" s="92" t="s">
        <v>221</v>
      </c>
      <c r="J149" s="320"/>
      <c r="K149" s="321"/>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c r="E150" s="52"/>
      <c r="H150" s="28" t="s">
        <v>223</v>
      </c>
      <c r="I150" s="28" t="s">
        <v>224</v>
      </c>
    </row>
    <row r="151" spans="2:31" s="28" customFormat="1">
      <c r="E151" s="52"/>
    </row>
    <row r="152" spans="2:31" s="28" customFormat="1">
      <c r="E152" s="52"/>
    </row>
    <row r="153" spans="2:31" s="28" customFormat="1">
      <c r="C153" s="28" t="s">
        <v>225</v>
      </c>
      <c r="E153" s="52"/>
    </row>
    <row r="154" spans="2:31" s="28" customFormat="1">
      <c r="E154" s="52"/>
    </row>
    <row r="155" spans="2:31" s="28" customFormat="1">
      <c r="E155" s="52"/>
    </row>
    <row r="156" spans="2:31" s="28" customFormat="1">
      <c r="E156" s="52"/>
    </row>
    <row r="157" spans="2:31" s="28" customFormat="1">
      <c r="E157" s="52"/>
    </row>
    <row r="158" spans="2:31" s="28" customFormat="1">
      <c r="E158" s="52"/>
    </row>
    <row r="159" spans="2:31" s="28" customFormat="1">
      <c r="E159" s="52"/>
    </row>
    <row r="160" spans="2:31" s="28" customFormat="1">
      <c r="E160" s="52"/>
    </row>
    <row r="161" spans="5:5" s="28" customFormat="1">
      <c r="E161" s="52"/>
    </row>
    <row r="162" spans="5:5" s="28" customFormat="1">
      <c r="E162" s="52"/>
    </row>
    <row r="163" spans="5:5" s="28" customFormat="1">
      <c r="E163" s="52"/>
    </row>
    <row r="164" spans="5:5" s="28" customFormat="1">
      <c r="E164" s="52"/>
    </row>
    <row r="165" spans="5:5" s="28" customFormat="1">
      <c r="E165" s="52"/>
    </row>
    <row r="166" spans="5:5" s="28" customFormat="1">
      <c r="E166" s="52"/>
    </row>
    <row r="167" spans="5:5" s="28" customFormat="1">
      <c r="E167" s="52"/>
    </row>
    <row r="168" spans="5:5" s="28" customFormat="1">
      <c r="E168" s="52"/>
    </row>
    <row r="169" spans="5:5" s="28" customFormat="1">
      <c r="E169" s="52"/>
    </row>
    <row r="170" spans="5:5" s="28" customFormat="1">
      <c r="E170" s="52"/>
    </row>
    <row r="171" spans="5:5" s="28" customFormat="1">
      <c r="E171" s="52"/>
    </row>
    <row r="172" spans="5:5" s="28" customFormat="1">
      <c r="E172" s="52"/>
    </row>
    <row r="173" spans="5:5" s="28" customFormat="1">
      <c r="E173" s="52"/>
    </row>
    <row r="174" spans="5:5" s="28" customFormat="1">
      <c r="E174" s="52"/>
    </row>
    <row r="175" spans="5:5" s="28" customFormat="1">
      <c r="E175" s="52"/>
    </row>
    <row r="176" spans="5:5" s="28" customFormat="1">
      <c r="E176" s="52"/>
    </row>
    <row r="177" spans="5:5" s="28" customFormat="1">
      <c r="E177" s="52"/>
    </row>
    <row r="178" spans="5:5" s="28" customFormat="1">
      <c r="E178" s="52"/>
    </row>
    <row r="179" spans="5:5" s="28" customFormat="1">
      <c r="E179" s="52"/>
    </row>
    <row r="180" spans="5:5" s="28" customFormat="1">
      <c r="E180" s="52"/>
    </row>
    <row r="181" spans="5:5" s="28" customFormat="1">
      <c r="E181" s="52"/>
    </row>
    <row r="182" spans="5:5" s="28" customFormat="1">
      <c r="E182" s="52"/>
    </row>
    <row r="183" spans="5:5" s="28" customFormat="1">
      <c r="E183" s="52"/>
    </row>
    <row r="184" spans="5:5" s="28" customFormat="1">
      <c r="E184" s="52"/>
    </row>
    <row r="185" spans="5:5" s="28" customFormat="1">
      <c r="E185" s="52"/>
    </row>
    <row r="186" spans="5:5" s="28" customFormat="1">
      <c r="E186" s="52"/>
    </row>
    <row r="187" spans="5:5" s="28" customFormat="1">
      <c r="E187" s="52"/>
    </row>
    <row r="188" spans="5:5" s="28" customFormat="1">
      <c r="E188" s="52"/>
    </row>
    <row r="189" spans="5:5" s="28" customFormat="1">
      <c r="E189" s="52"/>
    </row>
    <row r="190" spans="5:5" s="28" customFormat="1">
      <c r="E190" s="52"/>
    </row>
    <row r="191" spans="5:5" s="28" customFormat="1">
      <c r="E191" s="52"/>
    </row>
    <row r="192" spans="5:5" s="28" customFormat="1">
      <c r="E192" s="52"/>
    </row>
    <row r="193" spans="5:5" s="28" customFormat="1">
      <c r="E193" s="52"/>
    </row>
    <row r="194" spans="5:5" s="28" customFormat="1">
      <c r="E194" s="52"/>
    </row>
    <row r="195" spans="5:5" s="28" customFormat="1">
      <c r="E195" s="52"/>
    </row>
    <row r="196" spans="5:5" s="28" customFormat="1">
      <c r="E196" s="52"/>
    </row>
    <row r="197" spans="5:5" s="28" customFormat="1">
      <c r="E197" s="52"/>
    </row>
    <row r="198" spans="5:5" s="28" customFormat="1">
      <c r="E198" s="52"/>
    </row>
    <row r="199" spans="5:5" s="28" customFormat="1">
      <c r="E199" s="52"/>
    </row>
    <row r="200" spans="5:5" s="28" customFormat="1">
      <c r="E200" s="52"/>
    </row>
    <row r="201" spans="5:5" s="28" customFormat="1">
      <c r="E201" s="52"/>
    </row>
    <row r="202" spans="5:5" s="28" customFormat="1">
      <c r="E202" s="52"/>
    </row>
    <row r="203" spans="5:5" s="28" customFormat="1">
      <c r="E203" s="52"/>
    </row>
    <row r="204" spans="5:5" s="28" customFormat="1">
      <c r="E204" s="52"/>
    </row>
    <row r="205" spans="5:5" s="28" customFormat="1">
      <c r="E205" s="52"/>
    </row>
    <row r="206" spans="5:5" s="28" customFormat="1">
      <c r="E206" s="52"/>
    </row>
    <row r="207" spans="5:5" s="28" customFormat="1">
      <c r="E207" s="52"/>
    </row>
    <row r="208" spans="5:5" s="28" customFormat="1">
      <c r="E208" s="52"/>
    </row>
    <row r="209" spans="5:5" s="28" customFormat="1">
      <c r="E209" s="52"/>
    </row>
    <row r="210" spans="5:5" s="28" customFormat="1">
      <c r="E210" s="52"/>
    </row>
    <row r="211" spans="5:5" s="28" customFormat="1">
      <c r="E211" s="52"/>
    </row>
    <row r="212" spans="5:5" s="28" customFormat="1">
      <c r="E212" s="52"/>
    </row>
    <row r="213" spans="5:5" s="28" customFormat="1">
      <c r="E213" s="52"/>
    </row>
    <row r="214" spans="5:5" s="28" customFormat="1">
      <c r="E214" s="52"/>
    </row>
    <row r="215" spans="5:5" s="28" customFormat="1">
      <c r="E215" s="52"/>
    </row>
    <row r="216" spans="5:5" s="28" customFormat="1">
      <c r="E216" s="52"/>
    </row>
    <row r="217" spans="5:5" s="28" customFormat="1">
      <c r="E217" s="52"/>
    </row>
    <row r="218" spans="5:5" s="28" customFormat="1">
      <c r="E218" s="52"/>
    </row>
    <row r="219" spans="5:5" s="28" customFormat="1">
      <c r="E219" s="52"/>
    </row>
    <row r="220" spans="5:5" s="28" customFormat="1">
      <c r="E220" s="52"/>
    </row>
    <row r="221" spans="5:5" s="28" customFormat="1">
      <c r="E221" s="52"/>
    </row>
    <row r="222" spans="5:5" s="28" customFormat="1">
      <c r="E222" s="52"/>
    </row>
    <row r="223" spans="5:5" s="28" customFormat="1">
      <c r="E223" s="52"/>
    </row>
    <row r="224" spans="5:5" s="28" customFormat="1">
      <c r="E224" s="52"/>
    </row>
    <row r="225" spans="5:5" s="28" customFormat="1">
      <c r="E225" s="52"/>
    </row>
    <row r="226" spans="5:5" s="28" customFormat="1">
      <c r="E226" s="52"/>
    </row>
    <row r="227" spans="5:5" s="28" customFormat="1">
      <c r="E227" s="52"/>
    </row>
    <row r="228" spans="5:5" s="28" customFormat="1">
      <c r="E228" s="52"/>
    </row>
    <row r="229" spans="5:5" s="28" customFormat="1">
      <c r="E229" s="52"/>
    </row>
    <row r="230" spans="5:5" s="28" customFormat="1">
      <c r="E230" s="52"/>
    </row>
    <row r="231" spans="5:5" s="28" customFormat="1">
      <c r="E231" s="52"/>
    </row>
    <row r="232" spans="5:5" s="28" customFormat="1">
      <c r="E232" s="52"/>
    </row>
    <row r="233" spans="5:5" s="28" customFormat="1">
      <c r="E233" s="52"/>
    </row>
    <row r="234" spans="5:5" s="28" customFormat="1">
      <c r="E234" s="52"/>
    </row>
    <row r="235" spans="5:5" s="28" customFormat="1">
      <c r="E235" s="52"/>
    </row>
    <row r="236" spans="5:5" s="28" customFormat="1">
      <c r="E236" s="52"/>
    </row>
    <row r="237" spans="5:5" s="28" customFormat="1">
      <c r="E237" s="52"/>
    </row>
    <row r="238" spans="5:5" s="28" customFormat="1">
      <c r="E238" s="52"/>
    </row>
    <row r="239" spans="5:5" s="28" customFormat="1">
      <c r="E239" s="52"/>
    </row>
    <row r="240" spans="5:5" s="28" customFormat="1">
      <c r="E240" s="52"/>
    </row>
    <row r="241" spans="5:5" s="28" customFormat="1">
      <c r="E241" s="52"/>
    </row>
    <row r="242" spans="5:5" s="28" customFormat="1">
      <c r="E242" s="52"/>
    </row>
    <row r="243" spans="5:5" s="28" customFormat="1">
      <c r="E243" s="52"/>
    </row>
    <row r="244" spans="5:5" s="28" customFormat="1">
      <c r="E244" s="52"/>
    </row>
    <row r="245" spans="5:5" s="28" customFormat="1">
      <c r="E245" s="52"/>
    </row>
    <row r="246" spans="5:5" s="28" customFormat="1">
      <c r="E246" s="52"/>
    </row>
    <row r="247" spans="5:5" s="28" customFormat="1">
      <c r="E247" s="52"/>
    </row>
    <row r="248" spans="5:5" s="28" customFormat="1">
      <c r="E248" s="52"/>
    </row>
    <row r="249" spans="5:5" s="28" customFormat="1">
      <c r="E249" s="52"/>
    </row>
    <row r="250" spans="5:5" s="28" customFormat="1">
      <c r="E250" s="52"/>
    </row>
    <row r="251" spans="5:5" s="28" customFormat="1">
      <c r="E251" s="52"/>
    </row>
    <row r="252" spans="5:5" s="28" customFormat="1">
      <c r="E252" s="52"/>
    </row>
    <row r="253" spans="5:5" s="28" customFormat="1">
      <c r="E253" s="52"/>
    </row>
    <row r="254" spans="5:5" s="28" customFormat="1">
      <c r="E254" s="52"/>
    </row>
    <row r="255" spans="5:5" s="28" customFormat="1">
      <c r="E255" s="52"/>
    </row>
    <row r="256" spans="5:5" s="28" customFormat="1">
      <c r="E256" s="52"/>
    </row>
    <row r="257" spans="5:5" s="28" customFormat="1">
      <c r="E257" s="52"/>
    </row>
    <row r="258" spans="5:5" s="28" customFormat="1">
      <c r="E258" s="52"/>
    </row>
    <row r="259" spans="5:5" s="28" customFormat="1">
      <c r="E259" s="52"/>
    </row>
    <row r="260" spans="5:5" s="28" customFormat="1">
      <c r="E260" s="52"/>
    </row>
    <row r="261" spans="5:5" s="28" customFormat="1">
      <c r="E261" s="52"/>
    </row>
    <row r="262" spans="5:5" s="28" customFormat="1">
      <c r="E262" s="52"/>
    </row>
    <row r="263" spans="5:5" s="28" customFormat="1">
      <c r="E263" s="52"/>
    </row>
    <row r="264" spans="5:5" s="28" customFormat="1">
      <c r="E264" s="52"/>
    </row>
    <row r="265" spans="5:5" s="28" customFormat="1">
      <c r="E265" s="52"/>
    </row>
    <row r="266" spans="5:5" s="28" customFormat="1">
      <c r="E266" s="52"/>
    </row>
    <row r="267" spans="5:5" s="28" customFormat="1">
      <c r="E267" s="52"/>
    </row>
    <row r="268" spans="5:5" s="28" customFormat="1">
      <c r="E268" s="52"/>
    </row>
    <row r="269" spans="5:5" s="28" customFormat="1">
      <c r="E269" s="52"/>
    </row>
    <row r="270" spans="5:5" s="28" customFormat="1">
      <c r="E270" s="52"/>
    </row>
    <row r="271" spans="5:5" s="28" customFormat="1">
      <c r="E271" s="52"/>
    </row>
    <row r="272" spans="5:5" s="28" customFormat="1">
      <c r="E272" s="52"/>
    </row>
    <row r="273" spans="5:5" s="28" customFormat="1">
      <c r="E273" s="52"/>
    </row>
    <row r="274" spans="5:5" s="28" customFormat="1">
      <c r="E274" s="52"/>
    </row>
    <row r="275" spans="5:5" s="28" customFormat="1">
      <c r="E275" s="52"/>
    </row>
    <row r="276" spans="5:5" s="28" customFormat="1">
      <c r="E276" s="52"/>
    </row>
    <row r="277" spans="5:5" s="28" customFormat="1">
      <c r="E277" s="52"/>
    </row>
    <row r="278" spans="5:5" s="28" customFormat="1">
      <c r="E278" s="52"/>
    </row>
    <row r="279" spans="5:5" s="28" customFormat="1">
      <c r="E279" s="52"/>
    </row>
    <row r="280" spans="5:5" s="28" customFormat="1">
      <c r="E280" s="52"/>
    </row>
    <row r="281" spans="5:5" s="28" customFormat="1">
      <c r="E281" s="52"/>
    </row>
    <row r="282" spans="5:5" s="28" customFormat="1">
      <c r="E282" s="52"/>
    </row>
    <row r="283" spans="5:5" s="28" customFormat="1">
      <c r="E283" s="52"/>
    </row>
    <row r="284" spans="5:5" s="28" customFormat="1">
      <c r="E284" s="52"/>
    </row>
    <row r="285" spans="5:5" s="28" customFormat="1">
      <c r="E285" s="52"/>
    </row>
    <row r="286" spans="5:5" s="28" customFormat="1">
      <c r="E286" s="52"/>
    </row>
    <row r="287" spans="5:5" s="28" customFormat="1">
      <c r="E287" s="52"/>
    </row>
    <row r="288" spans="5:5" s="28" customFormat="1">
      <c r="E288" s="52"/>
    </row>
    <row r="289" spans="5:5" s="28" customFormat="1">
      <c r="E289" s="52"/>
    </row>
    <row r="290" spans="5:5" s="28" customFormat="1">
      <c r="E290" s="52"/>
    </row>
    <row r="291" spans="5:5" s="28" customFormat="1">
      <c r="E291" s="52"/>
    </row>
    <row r="292" spans="5:5" s="28" customFormat="1">
      <c r="E292" s="52"/>
    </row>
    <row r="293" spans="5:5" s="28" customFormat="1">
      <c r="E293" s="52"/>
    </row>
    <row r="294" spans="5:5" s="28" customFormat="1">
      <c r="E294" s="52"/>
    </row>
    <row r="295" spans="5:5" s="28" customFormat="1">
      <c r="E295" s="52"/>
    </row>
    <row r="296" spans="5:5" s="28" customFormat="1">
      <c r="E296" s="52"/>
    </row>
    <row r="297" spans="5:5" s="28" customFormat="1">
      <c r="E297" s="52"/>
    </row>
    <row r="298" spans="5:5" s="28" customFormat="1">
      <c r="E298" s="52"/>
    </row>
    <row r="299" spans="5:5" s="28" customFormat="1">
      <c r="E299" s="52"/>
    </row>
    <row r="300" spans="5:5" s="28" customFormat="1">
      <c r="E300" s="52"/>
    </row>
    <row r="301" spans="5:5" s="28" customFormat="1">
      <c r="E301" s="52"/>
    </row>
    <row r="302" spans="5:5" s="28" customFormat="1">
      <c r="E302" s="52"/>
    </row>
    <row r="303" spans="5:5" s="28" customFormat="1">
      <c r="E303" s="52"/>
    </row>
    <row r="304" spans="5:5" s="28" customFormat="1">
      <c r="E304" s="52"/>
    </row>
    <row r="305" spans="5:5" s="28" customFormat="1">
      <c r="E305" s="52"/>
    </row>
    <row r="306" spans="5:5" s="28" customFormat="1">
      <c r="E306" s="52"/>
    </row>
    <row r="307" spans="5:5" s="28" customFormat="1">
      <c r="E307" s="52"/>
    </row>
    <row r="308" spans="5:5" s="28" customFormat="1">
      <c r="E308" s="52"/>
    </row>
    <row r="309" spans="5:5" s="28" customFormat="1">
      <c r="E309" s="52"/>
    </row>
    <row r="310" spans="5:5" s="28" customFormat="1">
      <c r="E310" s="52"/>
    </row>
    <row r="311" spans="5:5" s="28" customFormat="1">
      <c r="E311" s="52"/>
    </row>
    <row r="312" spans="5:5" s="28" customFormat="1">
      <c r="E312" s="52"/>
    </row>
    <row r="313" spans="5:5" s="28" customFormat="1">
      <c r="E313" s="52"/>
    </row>
    <row r="314" spans="5:5" s="28" customFormat="1">
      <c r="E314" s="52"/>
    </row>
    <row r="315" spans="5:5" s="28" customFormat="1">
      <c r="E315" s="52"/>
    </row>
    <row r="316" spans="5:5" s="28" customFormat="1">
      <c r="E316" s="52"/>
    </row>
    <row r="317" spans="5:5" s="28" customFormat="1">
      <c r="E317" s="52"/>
    </row>
    <row r="318" spans="5:5" s="28" customFormat="1">
      <c r="E318" s="52"/>
    </row>
    <row r="319" spans="5:5" s="28" customFormat="1">
      <c r="E319" s="52"/>
    </row>
    <row r="320" spans="5:5" s="28" customFormat="1">
      <c r="E320" s="52"/>
    </row>
    <row r="321" spans="5:5" s="28" customFormat="1">
      <c r="E321" s="52"/>
    </row>
    <row r="322" spans="5:5" s="28" customFormat="1">
      <c r="E322" s="52"/>
    </row>
    <row r="323" spans="5:5" s="28" customFormat="1">
      <c r="E323" s="52"/>
    </row>
    <row r="324" spans="5:5" s="28" customFormat="1">
      <c r="E324" s="52"/>
    </row>
    <row r="325" spans="5:5" s="28" customFormat="1">
      <c r="E325" s="52"/>
    </row>
    <row r="326" spans="5:5" s="28" customFormat="1">
      <c r="E326" s="52"/>
    </row>
    <row r="327" spans="5:5" s="28" customFormat="1">
      <c r="E327" s="52"/>
    </row>
    <row r="328" spans="5:5" s="28" customFormat="1">
      <c r="E328" s="52"/>
    </row>
    <row r="329" spans="5:5" s="28" customFormat="1">
      <c r="E329" s="52"/>
    </row>
    <row r="330" spans="5:5" s="28" customFormat="1">
      <c r="E330" s="52"/>
    </row>
    <row r="331" spans="5:5" s="28" customFormat="1">
      <c r="E331" s="52"/>
    </row>
    <row r="332" spans="5:5" s="28" customFormat="1">
      <c r="E332" s="52"/>
    </row>
    <row r="333" spans="5:5" s="28" customFormat="1">
      <c r="E333" s="52"/>
    </row>
    <row r="334" spans="5:5" s="28" customFormat="1">
      <c r="E334" s="52"/>
    </row>
    <row r="335" spans="5:5" s="28" customFormat="1">
      <c r="E335" s="52"/>
    </row>
    <row r="336" spans="5:5" s="28" customFormat="1">
      <c r="E336" s="52"/>
    </row>
    <row r="337" spans="5:5" s="28" customFormat="1">
      <c r="E337" s="52"/>
    </row>
    <row r="338" spans="5:5" s="28" customFormat="1">
      <c r="E338" s="52"/>
    </row>
    <row r="339" spans="5:5" s="28" customFormat="1">
      <c r="E339" s="52"/>
    </row>
    <row r="340" spans="5:5" s="28" customFormat="1">
      <c r="E340" s="52"/>
    </row>
    <row r="341" spans="5:5" s="28" customFormat="1">
      <c r="E341" s="52"/>
    </row>
    <row r="342" spans="5:5" s="28" customFormat="1">
      <c r="E342" s="52"/>
    </row>
    <row r="343" spans="5:5" s="28" customFormat="1">
      <c r="E343" s="52"/>
    </row>
    <row r="344" spans="5:5" s="28" customFormat="1">
      <c r="E344" s="52"/>
    </row>
    <row r="345" spans="5:5" s="28" customFormat="1">
      <c r="E345" s="52"/>
    </row>
    <row r="346" spans="5:5" s="28" customFormat="1">
      <c r="E346" s="52"/>
    </row>
    <row r="347" spans="5:5" s="28" customFormat="1">
      <c r="E347" s="52"/>
    </row>
    <row r="348" spans="5:5" s="28" customFormat="1">
      <c r="E348" s="52"/>
    </row>
    <row r="349" spans="5:5" s="28" customFormat="1">
      <c r="E349" s="52"/>
    </row>
    <row r="350" spans="5:5" s="28" customFormat="1">
      <c r="E350" s="52"/>
    </row>
    <row r="351" spans="5:5" s="28" customFormat="1">
      <c r="E351" s="52"/>
    </row>
    <row r="352" spans="5:5" s="28" customFormat="1">
      <c r="E352" s="52"/>
    </row>
    <row r="353" spans="5:5" s="28" customFormat="1">
      <c r="E353" s="52"/>
    </row>
    <row r="354" spans="5:5" s="28" customFormat="1">
      <c r="E354" s="52"/>
    </row>
    <row r="355" spans="5:5" s="28" customFormat="1">
      <c r="E355" s="52"/>
    </row>
    <row r="356" spans="5:5" s="28" customFormat="1">
      <c r="E356" s="52"/>
    </row>
    <row r="357" spans="5:5" s="28" customFormat="1">
      <c r="E357" s="52"/>
    </row>
    <row r="358" spans="5:5" s="28" customFormat="1">
      <c r="E358" s="52"/>
    </row>
    <row r="359" spans="5:5" s="28" customFormat="1">
      <c r="E359" s="52"/>
    </row>
    <row r="360" spans="5:5" s="28" customFormat="1">
      <c r="E360" s="52"/>
    </row>
    <row r="361" spans="5:5" s="28" customFormat="1">
      <c r="E361" s="52"/>
    </row>
    <row r="362" spans="5:5" s="28" customFormat="1">
      <c r="E362" s="52"/>
    </row>
    <row r="363" spans="5:5" s="28" customFormat="1">
      <c r="E363" s="52"/>
    </row>
    <row r="364" spans="5:5" s="28" customFormat="1">
      <c r="E364" s="52"/>
    </row>
    <row r="365" spans="5:5" s="28" customFormat="1">
      <c r="E365" s="52"/>
    </row>
    <row r="366" spans="5:5" s="28" customFormat="1">
      <c r="E366" s="52"/>
    </row>
    <row r="367" spans="5:5" s="28" customFormat="1">
      <c r="E367" s="52"/>
    </row>
    <row r="368" spans="5:5" s="28" customFormat="1">
      <c r="E368" s="52"/>
    </row>
    <row r="369" spans="5:5" s="28" customFormat="1">
      <c r="E369" s="52"/>
    </row>
    <row r="370" spans="5:5" s="28" customFormat="1">
      <c r="E370" s="52"/>
    </row>
    <row r="371" spans="5:5" s="28" customFormat="1">
      <c r="E371" s="52"/>
    </row>
    <row r="372" spans="5:5" s="28" customFormat="1">
      <c r="E372" s="52"/>
    </row>
    <row r="373" spans="5:5" s="28" customFormat="1">
      <c r="E373" s="52"/>
    </row>
    <row r="374" spans="5:5" s="28" customFormat="1">
      <c r="E374" s="52"/>
    </row>
    <row r="375" spans="5:5" s="28" customFormat="1">
      <c r="E375" s="52"/>
    </row>
    <row r="376" spans="5:5" s="28" customFormat="1">
      <c r="E376" s="52"/>
    </row>
    <row r="377" spans="5:5" s="28" customFormat="1">
      <c r="E377" s="52"/>
    </row>
    <row r="378" spans="5:5" s="28" customFormat="1">
      <c r="E378" s="52"/>
    </row>
    <row r="379" spans="5:5" s="28" customFormat="1">
      <c r="E379" s="52"/>
    </row>
    <row r="380" spans="5:5" s="28" customFormat="1">
      <c r="E380" s="52"/>
    </row>
    <row r="381" spans="5:5" s="28" customFormat="1">
      <c r="E381" s="52"/>
    </row>
    <row r="382" spans="5:5" s="28" customFormat="1">
      <c r="E382" s="52"/>
    </row>
    <row r="383" spans="5:5" s="28" customFormat="1">
      <c r="E383" s="52"/>
    </row>
    <row r="384" spans="5:5" s="28" customFormat="1">
      <c r="E384" s="52"/>
    </row>
    <row r="385" spans="5:5" s="28" customFormat="1">
      <c r="E385" s="52"/>
    </row>
    <row r="386" spans="5:5" s="28" customFormat="1">
      <c r="E386" s="52"/>
    </row>
    <row r="387" spans="5:5" s="28" customFormat="1">
      <c r="E387" s="52"/>
    </row>
    <row r="388" spans="5:5" s="28" customFormat="1">
      <c r="E388" s="52"/>
    </row>
    <row r="389" spans="5:5" s="28" customFormat="1">
      <c r="E389" s="52"/>
    </row>
    <row r="390" spans="5:5" s="28" customFormat="1">
      <c r="E390" s="52"/>
    </row>
    <row r="391" spans="5:5" s="28" customFormat="1">
      <c r="E391" s="52"/>
    </row>
    <row r="392" spans="5:5" s="28" customFormat="1">
      <c r="E392" s="52"/>
    </row>
    <row r="393" spans="5:5" s="28" customFormat="1">
      <c r="E393" s="52"/>
    </row>
    <row r="394" spans="5:5" s="28" customFormat="1">
      <c r="E394" s="52"/>
    </row>
    <row r="395" spans="5:5" s="28" customFormat="1">
      <c r="E395" s="52"/>
    </row>
    <row r="396" spans="5:5" s="28" customFormat="1">
      <c r="E396" s="52"/>
    </row>
    <row r="397" spans="5:5" s="28" customFormat="1">
      <c r="E397" s="52"/>
    </row>
    <row r="398" spans="5:5" s="28" customFormat="1">
      <c r="E398" s="52"/>
    </row>
    <row r="399" spans="5:5" s="28" customFormat="1">
      <c r="E399" s="52"/>
    </row>
    <row r="400" spans="5:5" s="28" customFormat="1">
      <c r="E400" s="52"/>
    </row>
    <row r="401" spans="5:5" s="28" customFormat="1">
      <c r="E401" s="52"/>
    </row>
    <row r="402" spans="5:5" s="28" customFormat="1">
      <c r="E402" s="52"/>
    </row>
    <row r="403" spans="5:5" s="28" customFormat="1">
      <c r="E403" s="52"/>
    </row>
    <row r="404" spans="5:5" s="28" customFormat="1">
      <c r="E404" s="52"/>
    </row>
    <row r="405" spans="5:5" s="28" customFormat="1">
      <c r="E405" s="52"/>
    </row>
    <row r="406" spans="5:5" s="28" customFormat="1">
      <c r="E406" s="52"/>
    </row>
    <row r="407" spans="5:5" s="28" customFormat="1">
      <c r="E407" s="52"/>
    </row>
    <row r="408" spans="5:5" s="28" customFormat="1">
      <c r="E408" s="52"/>
    </row>
    <row r="409" spans="5:5" s="28" customFormat="1">
      <c r="E409" s="52"/>
    </row>
    <row r="410" spans="5:5" s="28" customFormat="1">
      <c r="E410" s="52"/>
    </row>
    <row r="411" spans="5:5" s="28" customFormat="1">
      <c r="E411" s="52"/>
    </row>
    <row r="412" spans="5:5" s="28" customFormat="1">
      <c r="E412" s="52"/>
    </row>
    <row r="413" spans="5:5" s="28" customFormat="1">
      <c r="E413" s="52"/>
    </row>
    <row r="414" spans="5:5" s="28" customFormat="1">
      <c r="E414" s="52"/>
    </row>
    <row r="415" spans="5:5" s="28" customFormat="1">
      <c r="E415" s="52"/>
    </row>
    <row r="416" spans="5:5" s="28" customFormat="1">
      <c r="E416" s="52"/>
    </row>
    <row r="417" spans="5:5" s="28" customFormat="1">
      <c r="E417" s="52"/>
    </row>
    <row r="418" spans="5:5" s="28" customFormat="1">
      <c r="E418" s="52"/>
    </row>
    <row r="419" spans="5:5" s="28" customFormat="1">
      <c r="E419" s="52"/>
    </row>
    <row r="420" spans="5:5" s="28" customFormat="1">
      <c r="E420" s="52"/>
    </row>
    <row r="421" spans="5:5" s="28" customFormat="1">
      <c r="E421" s="52"/>
    </row>
    <row r="422" spans="5:5" s="28" customFormat="1">
      <c r="E422" s="52"/>
    </row>
    <row r="423" spans="5:5" s="28" customFormat="1">
      <c r="E423" s="52"/>
    </row>
    <row r="424" spans="5:5" s="28" customFormat="1">
      <c r="E424" s="52"/>
    </row>
    <row r="425" spans="5:5" s="28" customFormat="1">
      <c r="E425" s="52"/>
    </row>
    <row r="426" spans="5:5" s="28" customFormat="1">
      <c r="E426" s="52"/>
    </row>
    <row r="427" spans="5:5" s="28" customFormat="1">
      <c r="E427" s="52"/>
    </row>
    <row r="428" spans="5:5" s="28" customFormat="1">
      <c r="E428" s="52"/>
    </row>
    <row r="429" spans="5:5" s="28" customFormat="1">
      <c r="E429" s="52"/>
    </row>
    <row r="430" spans="5:5" s="28" customFormat="1">
      <c r="E430" s="52"/>
    </row>
    <row r="431" spans="5:5" s="28" customFormat="1">
      <c r="E431" s="52"/>
    </row>
    <row r="432" spans="5:5" s="28" customFormat="1">
      <c r="E432" s="52"/>
    </row>
    <row r="433" spans="5:5" s="28" customFormat="1">
      <c r="E433" s="52"/>
    </row>
    <row r="434" spans="5:5" s="28" customFormat="1">
      <c r="E434" s="52"/>
    </row>
    <row r="435" spans="5:5" s="28" customFormat="1">
      <c r="E435" s="52"/>
    </row>
    <row r="436" spans="5:5" s="28" customFormat="1">
      <c r="E436" s="52"/>
    </row>
    <row r="437" spans="5:5" s="28" customFormat="1">
      <c r="E437" s="52"/>
    </row>
    <row r="438" spans="5:5" s="28" customFormat="1">
      <c r="E438" s="52"/>
    </row>
    <row r="439" spans="5:5" s="28" customFormat="1">
      <c r="E439" s="52"/>
    </row>
    <row r="440" spans="5:5" s="28" customFormat="1">
      <c r="E440" s="52"/>
    </row>
    <row r="441" spans="5:5" s="28" customFormat="1">
      <c r="E441" s="52"/>
    </row>
    <row r="442" spans="5:5" s="28" customFormat="1">
      <c r="E442" s="52"/>
    </row>
    <row r="443" spans="5:5" s="28" customFormat="1">
      <c r="E443" s="52"/>
    </row>
    <row r="444" spans="5:5" s="28" customFormat="1">
      <c r="E444" s="52"/>
    </row>
    <row r="445" spans="5:5" s="28" customFormat="1">
      <c r="E445" s="52"/>
    </row>
    <row r="446" spans="5:5" s="28" customFormat="1">
      <c r="E446" s="52"/>
    </row>
    <row r="447" spans="5:5" s="28" customFormat="1">
      <c r="E447" s="52"/>
    </row>
    <row r="448" spans="5:5" s="28" customFormat="1">
      <c r="E448" s="52"/>
    </row>
    <row r="449" spans="5:5" s="28" customFormat="1">
      <c r="E449" s="52"/>
    </row>
    <row r="450" spans="5:5" s="28" customFormat="1">
      <c r="E450" s="52"/>
    </row>
    <row r="451" spans="5:5" s="28" customFormat="1">
      <c r="E451" s="52"/>
    </row>
    <row r="452" spans="5:5" s="28" customFormat="1">
      <c r="E452" s="52"/>
    </row>
    <row r="453" spans="5:5" s="28" customFormat="1">
      <c r="E453" s="52"/>
    </row>
    <row r="454" spans="5:5" s="28" customFormat="1">
      <c r="E454" s="52"/>
    </row>
    <row r="455" spans="5:5" s="28" customFormat="1">
      <c r="E455" s="52"/>
    </row>
    <row r="456" spans="5:5" s="28" customFormat="1">
      <c r="E456" s="52"/>
    </row>
    <row r="457" spans="5:5" s="28" customFormat="1">
      <c r="E457" s="52"/>
    </row>
    <row r="458" spans="5:5" s="28" customFormat="1">
      <c r="E458" s="52"/>
    </row>
    <row r="459" spans="5:5" s="28" customFormat="1">
      <c r="E459" s="52"/>
    </row>
    <row r="460" spans="5:5" s="28" customFormat="1">
      <c r="E460" s="52"/>
    </row>
    <row r="461" spans="5:5" s="28" customFormat="1">
      <c r="E461" s="52"/>
    </row>
    <row r="462" spans="5:5" s="28" customFormat="1">
      <c r="E462" s="52"/>
    </row>
    <row r="463" spans="5:5" s="28" customFormat="1">
      <c r="E463" s="52"/>
    </row>
    <row r="464" spans="5:5" s="28" customFormat="1">
      <c r="E464" s="52"/>
    </row>
    <row r="465" spans="5:5" s="28" customFormat="1">
      <c r="E465" s="52"/>
    </row>
    <row r="466" spans="5:5" s="28" customFormat="1">
      <c r="E466" s="52"/>
    </row>
    <row r="467" spans="5:5" s="28" customFormat="1">
      <c r="E467" s="52"/>
    </row>
    <row r="468" spans="5:5" s="28" customFormat="1">
      <c r="E468" s="52"/>
    </row>
    <row r="469" spans="5:5" s="28" customFormat="1">
      <c r="E469" s="52"/>
    </row>
    <row r="470" spans="5:5" s="28" customFormat="1">
      <c r="E470" s="52"/>
    </row>
    <row r="471" spans="5:5" s="28" customFormat="1">
      <c r="E471" s="52"/>
    </row>
    <row r="472" spans="5:5" s="28" customFormat="1">
      <c r="E472" s="52"/>
    </row>
    <row r="473" spans="5:5" s="28" customFormat="1">
      <c r="E473" s="52"/>
    </row>
    <row r="474" spans="5:5" s="28" customFormat="1">
      <c r="E474" s="52"/>
    </row>
    <row r="475" spans="5:5" s="28" customFormat="1">
      <c r="E475" s="52"/>
    </row>
    <row r="476" spans="5:5" s="28" customFormat="1">
      <c r="E476" s="52"/>
    </row>
    <row r="477" spans="5:5" s="28" customFormat="1">
      <c r="E477" s="52"/>
    </row>
    <row r="478" spans="5:5" s="28" customFormat="1">
      <c r="E478" s="52"/>
    </row>
    <row r="479" spans="5:5" s="28" customFormat="1">
      <c r="E479" s="52"/>
    </row>
    <row r="480" spans="5:5" s="28" customFormat="1">
      <c r="E480" s="52"/>
    </row>
    <row r="481" spans="5:5" s="28" customFormat="1">
      <c r="E481" s="52"/>
    </row>
    <row r="482" spans="5:5" s="28" customFormat="1">
      <c r="E482" s="52"/>
    </row>
    <row r="483" spans="5:5" s="28" customFormat="1">
      <c r="E483" s="52"/>
    </row>
    <row r="484" spans="5:5" s="28" customFormat="1">
      <c r="E484" s="52"/>
    </row>
    <row r="485" spans="5:5" s="28" customFormat="1">
      <c r="E485" s="52"/>
    </row>
    <row r="486" spans="5:5" s="28" customFormat="1">
      <c r="E486" s="52"/>
    </row>
    <row r="487" spans="5:5" s="28" customFormat="1">
      <c r="E487" s="52"/>
    </row>
    <row r="488" spans="5:5" s="28" customFormat="1">
      <c r="E488" s="52"/>
    </row>
    <row r="489" spans="5:5" s="28" customFormat="1">
      <c r="E489" s="52"/>
    </row>
    <row r="490" spans="5:5" s="28" customFormat="1">
      <c r="E490" s="52"/>
    </row>
    <row r="491" spans="5:5" s="28" customFormat="1">
      <c r="E491" s="52"/>
    </row>
    <row r="492" spans="5:5" s="28" customFormat="1">
      <c r="E492" s="52"/>
    </row>
    <row r="493" spans="5:5" s="28" customFormat="1">
      <c r="E493" s="52"/>
    </row>
    <row r="494" spans="5:5" s="28" customFormat="1">
      <c r="E494" s="52"/>
    </row>
    <row r="495" spans="5:5" s="28" customFormat="1">
      <c r="E495" s="52"/>
    </row>
    <row r="496" spans="5:5" s="28" customFormat="1">
      <c r="E496" s="52"/>
    </row>
    <row r="497" spans="5:5" s="28" customFormat="1">
      <c r="E497" s="52"/>
    </row>
    <row r="498" spans="5:5" s="28" customFormat="1">
      <c r="E498" s="52"/>
    </row>
    <row r="499" spans="5:5" s="28" customFormat="1">
      <c r="E499" s="52"/>
    </row>
    <row r="500" spans="5:5" s="28" customFormat="1">
      <c r="E500" s="52"/>
    </row>
    <row r="501" spans="5:5" s="28" customFormat="1">
      <c r="E501" s="52"/>
    </row>
    <row r="502" spans="5:5" s="28" customFormat="1">
      <c r="E502" s="52"/>
    </row>
    <row r="503" spans="5:5" s="28" customFormat="1">
      <c r="E503" s="52"/>
    </row>
    <row r="504" spans="5:5" s="28" customFormat="1">
      <c r="E504" s="52"/>
    </row>
    <row r="505" spans="5:5" s="28" customFormat="1">
      <c r="E505" s="52"/>
    </row>
    <row r="506" spans="5:5" s="28" customFormat="1">
      <c r="E506" s="52"/>
    </row>
    <row r="507" spans="5:5" s="28" customFormat="1">
      <c r="E507" s="52"/>
    </row>
    <row r="508" spans="5:5" s="28" customFormat="1">
      <c r="E508" s="52"/>
    </row>
    <row r="509" spans="5:5" s="28" customFormat="1">
      <c r="E509" s="52"/>
    </row>
    <row r="510" spans="5:5" s="28" customFormat="1">
      <c r="E510" s="52"/>
    </row>
    <row r="511" spans="5:5" s="28" customFormat="1">
      <c r="E511" s="52"/>
    </row>
    <row r="512" spans="5:5" s="28" customFormat="1">
      <c r="E512" s="52"/>
    </row>
    <row r="513" spans="5:5" s="28" customFormat="1">
      <c r="E513" s="52"/>
    </row>
    <row r="514" spans="5:5" s="28" customFormat="1">
      <c r="E514" s="52"/>
    </row>
    <row r="515" spans="5:5" s="28" customFormat="1">
      <c r="E515" s="52"/>
    </row>
    <row r="516" spans="5:5" s="28" customFormat="1">
      <c r="E516" s="52"/>
    </row>
    <row r="517" spans="5:5" s="28" customFormat="1">
      <c r="E517" s="52"/>
    </row>
    <row r="518" spans="5:5" s="28" customFormat="1">
      <c r="E518" s="52"/>
    </row>
    <row r="519" spans="5:5" s="28" customFormat="1">
      <c r="E519" s="52"/>
    </row>
    <row r="520" spans="5:5" s="28" customFormat="1">
      <c r="E520" s="52"/>
    </row>
    <row r="521" spans="5:5" s="28" customFormat="1">
      <c r="E521" s="52"/>
    </row>
    <row r="522" spans="5:5" s="28" customFormat="1">
      <c r="E522" s="52"/>
    </row>
    <row r="523" spans="5:5" s="28" customFormat="1">
      <c r="E523" s="52"/>
    </row>
    <row r="524" spans="5:5" s="28" customFormat="1">
      <c r="E524" s="52"/>
    </row>
    <row r="525" spans="5:5" s="28" customFormat="1">
      <c r="E525" s="52"/>
    </row>
    <row r="526" spans="5:5" s="28" customFormat="1">
      <c r="E526" s="52"/>
    </row>
    <row r="527" spans="5:5" s="28" customFormat="1">
      <c r="E527" s="52"/>
    </row>
    <row r="528" spans="5:5" s="28" customFormat="1">
      <c r="E528" s="52"/>
    </row>
    <row r="529" spans="5:5" s="28" customFormat="1">
      <c r="E529" s="52"/>
    </row>
    <row r="530" spans="5:5" s="28" customFormat="1">
      <c r="E530" s="52"/>
    </row>
    <row r="531" spans="5:5" s="28" customFormat="1">
      <c r="E531" s="52"/>
    </row>
    <row r="532" spans="5:5" s="28" customFormat="1">
      <c r="E532" s="52"/>
    </row>
    <row r="533" spans="5:5" s="28" customFormat="1">
      <c r="E533" s="52"/>
    </row>
    <row r="534" spans="5:5" s="28" customFormat="1">
      <c r="E534" s="52"/>
    </row>
    <row r="535" spans="5:5" s="28" customFormat="1">
      <c r="E535" s="52"/>
    </row>
    <row r="536" spans="5:5" s="28" customFormat="1">
      <c r="E536" s="52"/>
    </row>
    <row r="537" spans="5:5" s="28" customFormat="1">
      <c r="E537" s="52"/>
    </row>
    <row r="538" spans="5:5" s="28" customFormat="1">
      <c r="E538" s="52"/>
    </row>
    <row r="539" spans="5:5" s="28" customFormat="1">
      <c r="E539" s="52"/>
    </row>
    <row r="540" spans="5:5" s="28" customFormat="1">
      <c r="E540" s="52"/>
    </row>
    <row r="541" spans="5:5" s="28" customFormat="1">
      <c r="E541" s="52"/>
    </row>
    <row r="542" spans="5:5" s="28" customFormat="1">
      <c r="E542" s="52"/>
    </row>
    <row r="543" spans="5:5" s="28" customFormat="1">
      <c r="E543" s="52"/>
    </row>
    <row r="544" spans="5:5" s="28" customFormat="1">
      <c r="E544" s="52"/>
    </row>
    <row r="545" spans="5:5" s="28" customFormat="1">
      <c r="E545" s="52"/>
    </row>
    <row r="546" spans="5:5" s="28" customFormat="1">
      <c r="E546" s="52"/>
    </row>
    <row r="547" spans="5:5" s="28" customFormat="1">
      <c r="E547" s="52"/>
    </row>
    <row r="548" spans="5:5" s="28" customFormat="1">
      <c r="E548" s="52"/>
    </row>
    <row r="549" spans="5:5" s="28" customFormat="1">
      <c r="E549" s="52"/>
    </row>
    <row r="550" spans="5:5" s="28" customFormat="1">
      <c r="E550" s="52"/>
    </row>
    <row r="551" spans="5:5" s="28" customFormat="1">
      <c r="E551" s="52"/>
    </row>
    <row r="552" spans="5:5" s="28" customFormat="1">
      <c r="E552" s="52"/>
    </row>
    <row r="553" spans="5:5" s="28" customFormat="1">
      <c r="E553" s="52"/>
    </row>
    <row r="554" spans="5:5" s="28" customFormat="1">
      <c r="E554" s="52"/>
    </row>
    <row r="555" spans="5:5" s="28" customFormat="1">
      <c r="E555" s="52"/>
    </row>
    <row r="556" spans="5:5" s="28" customFormat="1">
      <c r="E556" s="52"/>
    </row>
    <row r="557" spans="5:5" s="28" customFormat="1">
      <c r="E557" s="52"/>
    </row>
    <row r="558" spans="5:5" s="28" customFormat="1">
      <c r="E558" s="52"/>
    </row>
    <row r="559" spans="5:5" s="28" customFormat="1">
      <c r="E559" s="52"/>
    </row>
    <row r="560" spans="5:5" s="28" customFormat="1">
      <c r="E560" s="52"/>
    </row>
    <row r="561" spans="5:5" s="28" customFormat="1">
      <c r="E561" s="52"/>
    </row>
    <row r="562" spans="5:5" s="28" customFormat="1">
      <c r="E562" s="52"/>
    </row>
    <row r="563" spans="5:5" s="28" customFormat="1">
      <c r="E563" s="52"/>
    </row>
    <row r="564" spans="5:5" s="28" customFormat="1">
      <c r="E564" s="52"/>
    </row>
    <row r="565" spans="5:5" s="28" customFormat="1">
      <c r="E565" s="52"/>
    </row>
    <row r="566" spans="5:5" s="28" customFormat="1">
      <c r="E566" s="52"/>
    </row>
    <row r="567" spans="5:5" s="28" customFormat="1">
      <c r="E567" s="52"/>
    </row>
    <row r="568" spans="5:5" s="28" customFormat="1">
      <c r="E568" s="52"/>
    </row>
    <row r="569" spans="5:5" s="28" customFormat="1">
      <c r="E569" s="52"/>
    </row>
    <row r="570" spans="5:5" s="28" customFormat="1">
      <c r="E570" s="52"/>
    </row>
    <row r="571" spans="5:5" s="28" customFormat="1">
      <c r="E571" s="52"/>
    </row>
    <row r="572" spans="5:5" s="28" customFormat="1">
      <c r="E572" s="52"/>
    </row>
    <row r="573" spans="5:5" s="28" customFormat="1">
      <c r="E573" s="52"/>
    </row>
    <row r="574" spans="5:5" s="28" customFormat="1">
      <c r="E574" s="52"/>
    </row>
    <row r="575" spans="5:5" s="28" customFormat="1">
      <c r="E575" s="52"/>
    </row>
    <row r="576" spans="5:5" s="28" customFormat="1">
      <c r="E576" s="52"/>
    </row>
    <row r="577" spans="5:5" s="28" customFormat="1">
      <c r="E577" s="52"/>
    </row>
    <row r="578" spans="5:5" s="28" customFormat="1">
      <c r="E578" s="52"/>
    </row>
    <row r="579" spans="5:5" s="28" customFormat="1">
      <c r="E579" s="52"/>
    </row>
    <row r="580" spans="5:5" s="28" customFormat="1">
      <c r="E580" s="52"/>
    </row>
    <row r="581" spans="5:5" s="28" customFormat="1">
      <c r="E581" s="52"/>
    </row>
    <row r="582" spans="5:5" s="28" customFormat="1">
      <c r="E582" s="52"/>
    </row>
    <row r="583" spans="5:5" s="28" customFormat="1">
      <c r="E583" s="52"/>
    </row>
    <row r="584" spans="5:5" s="28" customFormat="1">
      <c r="E584" s="52"/>
    </row>
    <row r="585" spans="5:5" s="28" customFormat="1">
      <c r="E585" s="52"/>
    </row>
    <row r="586" spans="5:5" s="28" customFormat="1">
      <c r="E586" s="52"/>
    </row>
    <row r="587" spans="5:5" s="28" customFormat="1">
      <c r="E587" s="52"/>
    </row>
    <row r="588" spans="5:5" s="28" customFormat="1">
      <c r="E588" s="52"/>
    </row>
    <row r="589" spans="5:5" s="28" customFormat="1">
      <c r="E589" s="52"/>
    </row>
    <row r="590" spans="5:5" s="28" customFormat="1">
      <c r="E590" s="52"/>
    </row>
    <row r="591" spans="5:5" s="28" customFormat="1">
      <c r="E591" s="52"/>
    </row>
    <row r="592" spans="5:5" s="28" customFormat="1">
      <c r="E592" s="52"/>
    </row>
    <row r="593" spans="5:5" s="28" customFormat="1">
      <c r="E593" s="52"/>
    </row>
    <row r="594" spans="5:5" s="28" customFormat="1">
      <c r="E594" s="52"/>
    </row>
    <row r="595" spans="5:5" s="28" customFormat="1">
      <c r="E595" s="52"/>
    </row>
    <row r="596" spans="5:5" s="28" customFormat="1">
      <c r="E596" s="52"/>
    </row>
    <row r="597" spans="5:5" s="28" customFormat="1">
      <c r="E597" s="52"/>
    </row>
    <row r="598" spans="5:5" s="28" customFormat="1">
      <c r="E598" s="52"/>
    </row>
    <row r="599" spans="5:5" s="28" customFormat="1">
      <c r="E599" s="52"/>
    </row>
    <row r="600" spans="5:5" s="28" customFormat="1">
      <c r="E600" s="52"/>
    </row>
    <row r="601" spans="5:5" s="28" customFormat="1">
      <c r="E601" s="52"/>
    </row>
    <row r="602" spans="5:5" s="28" customFormat="1">
      <c r="E602" s="52"/>
    </row>
    <row r="603" spans="5:5" s="28" customFormat="1">
      <c r="E603" s="52"/>
    </row>
    <row r="604" spans="5:5" s="28" customFormat="1">
      <c r="E604" s="52"/>
    </row>
    <row r="605" spans="5:5" s="28" customFormat="1">
      <c r="E605" s="52"/>
    </row>
    <row r="606" spans="5:5" s="28" customFormat="1">
      <c r="E606" s="52"/>
    </row>
    <row r="607" spans="5:5" s="28" customFormat="1">
      <c r="E607" s="52"/>
    </row>
    <row r="608" spans="5:5" s="28" customFormat="1">
      <c r="E608" s="52"/>
    </row>
    <row r="609" spans="5:5" s="28" customFormat="1">
      <c r="E609" s="52"/>
    </row>
    <row r="610" spans="5:5" s="28" customFormat="1">
      <c r="E610" s="52"/>
    </row>
    <row r="611" spans="5:5" s="28" customFormat="1">
      <c r="E611" s="52"/>
    </row>
    <row r="612" spans="5:5" s="28" customFormat="1">
      <c r="E612" s="52"/>
    </row>
    <row r="613" spans="5:5" s="28" customFormat="1">
      <c r="E613" s="52"/>
    </row>
    <row r="614" spans="5:5" s="28" customFormat="1">
      <c r="E614" s="52"/>
    </row>
    <row r="615" spans="5:5" s="28" customFormat="1">
      <c r="E615" s="52"/>
    </row>
    <row r="616" spans="5:5" s="28" customFormat="1">
      <c r="E616" s="52"/>
    </row>
    <row r="617" spans="5:5" s="28" customFormat="1">
      <c r="E617" s="52"/>
    </row>
    <row r="618" spans="5:5" s="28" customFormat="1">
      <c r="E618" s="52"/>
    </row>
    <row r="619" spans="5:5" s="28" customFormat="1">
      <c r="E619" s="52"/>
    </row>
    <row r="620" spans="5:5" s="28" customFormat="1">
      <c r="E620" s="52"/>
    </row>
    <row r="621" spans="5:5" s="28" customFormat="1">
      <c r="E621" s="52"/>
    </row>
    <row r="622" spans="5:5" s="28" customFormat="1">
      <c r="E622" s="52"/>
    </row>
    <row r="623" spans="5:5" s="28" customFormat="1">
      <c r="E623" s="52"/>
    </row>
    <row r="624" spans="5:5" s="28" customFormat="1">
      <c r="E624" s="52"/>
    </row>
    <row r="625" spans="5:5" s="28" customFormat="1">
      <c r="E625" s="52"/>
    </row>
    <row r="626" spans="5:5" s="28" customFormat="1">
      <c r="E626" s="52"/>
    </row>
    <row r="627" spans="5:5" s="28" customFormat="1">
      <c r="E627" s="52"/>
    </row>
    <row r="628" spans="5:5" s="28" customFormat="1">
      <c r="E628" s="52"/>
    </row>
    <row r="629" spans="5:5" s="28" customFormat="1">
      <c r="E629" s="52"/>
    </row>
    <row r="630" spans="5:5" s="28" customFormat="1">
      <c r="E630" s="52"/>
    </row>
    <row r="631" spans="5:5" s="28" customFormat="1">
      <c r="E631" s="52"/>
    </row>
    <row r="632" spans="5:5" s="28" customFormat="1">
      <c r="E632" s="52"/>
    </row>
    <row r="633" spans="5:5" s="28" customFormat="1">
      <c r="E633" s="52"/>
    </row>
    <row r="634" spans="5:5" s="28" customFormat="1">
      <c r="E634" s="52"/>
    </row>
    <row r="635" spans="5:5" s="28" customFormat="1">
      <c r="E635" s="52"/>
    </row>
    <row r="636" spans="5:5" s="28" customFormat="1">
      <c r="E636" s="52"/>
    </row>
    <row r="637" spans="5:5" s="28" customFormat="1">
      <c r="E637" s="52"/>
    </row>
    <row r="638" spans="5:5" s="28" customFormat="1">
      <c r="E638" s="52"/>
    </row>
    <row r="639" spans="5:5" s="28" customFormat="1">
      <c r="E639" s="52"/>
    </row>
    <row r="640" spans="5:5" s="28" customFormat="1">
      <c r="E640" s="52"/>
    </row>
    <row r="641" spans="5:5" s="28" customFormat="1">
      <c r="E641" s="52"/>
    </row>
    <row r="642" spans="5:5" s="28" customFormat="1">
      <c r="E642" s="52"/>
    </row>
    <row r="643" spans="5:5" s="28" customFormat="1">
      <c r="E643" s="52"/>
    </row>
    <row r="644" spans="5:5" s="28" customFormat="1">
      <c r="E644" s="52"/>
    </row>
    <row r="645" spans="5:5" s="28" customFormat="1">
      <c r="E645" s="52"/>
    </row>
    <row r="646" spans="5:5" s="28" customFormat="1">
      <c r="E646" s="52"/>
    </row>
    <row r="647" spans="5:5" s="28" customFormat="1">
      <c r="E647" s="52"/>
    </row>
    <row r="648" spans="5:5" s="28" customFormat="1">
      <c r="E648" s="52"/>
    </row>
    <row r="649" spans="5:5" s="28" customFormat="1">
      <c r="E649" s="52"/>
    </row>
    <row r="650" spans="5:5" s="28" customFormat="1">
      <c r="E650" s="52"/>
    </row>
    <row r="651" spans="5:5" s="28" customFormat="1">
      <c r="E651" s="52"/>
    </row>
    <row r="652" spans="5:5" s="28" customFormat="1">
      <c r="E652" s="52"/>
    </row>
    <row r="653" spans="5:5" s="28" customFormat="1">
      <c r="E653" s="52"/>
    </row>
    <row r="654" spans="5:5" s="28" customFormat="1">
      <c r="E654" s="52"/>
    </row>
    <row r="655" spans="5:5" s="28" customFormat="1">
      <c r="E655" s="52"/>
    </row>
    <row r="656" spans="5:5" s="28" customFormat="1">
      <c r="E656" s="52"/>
    </row>
    <row r="657" spans="5:5" s="28" customFormat="1">
      <c r="E657" s="52"/>
    </row>
    <row r="658" spans="5:5" s="28" customFormat="1">
      <c r="E658" s="52"/>
    </row>
    <row r="659" spans="5:5" s="28" customFormat="1">
      <c r="E659" s="52"/>
    </row>
    <row r="660" spans="5:5" s="28" customFormat="1">
      <c r="E660" s="52"/>
    </row>
    <row r="661" spans="5:5" s="28" customFormat="1">
      <c r="E661" s="52"/>
    </row>
    <row r="662" spans="5:5" s="28" customFormat="1">
      <c r="E662" s="52"/>
    </row>
    <row r="663" spans="5:5" s="28" customFormat="1">
      <c r="E663" s="52"/>
    </row>
    <row r="664" spans="5:5" s="28" customFormat="1">
      <c r="E664" s="52"/>
    </row>
    <row r="665" spans="5:5" s="28" customFormat="1">
      <c r="E665" s="52"/>
    </row>
    <row r="666" spans="5:5" s="28" customFormat="1">
      <c r="E666" s="52"/>
    </row>
    <row r="667" spans="5:5" s="28" customFormat="1">
      <c r="E667" s="52"/>
    </row>
    <row r="668" spans="5:5" s="28" customFormat="1">
      <c r="E668" s="52"/>
    </row>
    <row r="669" spans="5:5" s="28" customFormat="1">
      <c r="E669" s="52"/>
    </row>
    <row r="670" spans="5:5" s="28" customFormat="1">
      <c r="E670" s="52"/>
    </row>
    <row r="671" spans="5:5" s="28" customFormat="1">
      <c r="E671" s="52"/>
    </row>
    <row r="672" spans="5:5" s="28" customFormat="1">
      <c r="E672" s="52"/>
    </row>
    <row r="673" spans="5:5" s="28" customFormat="1">
      <c r="E673" s="52"/>
    </row>
    <row r="674" spans="5:5" s="28" customFormat="1">
      <c r="E674" s="52"/>
    </row>
    <row r="675" spans="5:5" s="28" customFormat="1">
      <c r="E675" s="52"/>
    </row>
    <row r="676" spans="5:5" s="28" customFormat="1">
      <c r="E676" s="52"/>
    </row>
    <row r="677" spans="5:5" s="28" customFormat="1">
      <c r="E677" s="52"/>
    </row>
    <row r="678" spans="5:5" s="28" customFormat="1">
      <c r="E678" s="52"/>
    </row>
    <row r="679" spans="5:5" s="28" customFormat="1">
      <c r="E679" s="52"/>
    </row>
    <row r="680" spans="5:5" s="28" customFormat="1">
      <c r="E680" s="52"/>
    </row>
    <row r="681" spans="5:5" s="28" customFormat="1">
      <c r="E681" s="52"/>
    </row>
    <row r="682" spans="5:5" s="28" customFormat="1">
      <c r="E682" s="52"/>
    </row>
    <row r="683" spans="5:5" s="28" customFormat="1">
      <c r="E683" s="52"/>
    </row>
    <row r="684" spans="5:5" s="28" customFormat="1">
      <c r="E684" s="52"/>
    </row>
    <row r="685" spans="5:5" s="28" customFormat="1">
      <c r="E685" s="52"/>
    </row>
    <row r="686" spans="5:5" s="28" customFormat="1">
      <c r="E686" s="52"/>
    </row>
    <row r="687" spans="5:5" s="28" customFormat="1">
      <c r="E687" s="52"/>
    </row>
    <row r="688" spans="5:5" s="28" customFormat="1">
      <c r="E688" s="52"/>
    </row>
    <row r="689" spans="5:5" s="28" customFormat="1">
      <c r="E689" s="52"/>
    </row>
    <row r="690" spans="5:5" s="28" customFormat="1">
      <c r="E690" s="52"/>
    </row>
    <row r="691" spans="5:5" s="28" customFormat="1">
      <c r="E691" s="52"/>
    </row>
    <row r="692" spans="5:5" s="28" customFormat="1">
      <c r="E692" s="52"/>
    </row>
    <row r="693" spans="5:5" s="28" customFormat="1">
      <c r="E693" s="52"/>
    </row>
    <row r="694" spans="5:5" s="28" customFormat="1">
      <c r="E694" s="52"/>
    </row>
    <row r="695" spans="5:5" s="28" customFormat="1">
      <c r="E695" s="52"/>
    </row>
    <row r="696" spans="5:5" s="28" customFormat="1">
      <c r="E696" s="52"/>
    </row>
    <row r="697" spans="5:5" s="28" customFormat="1">
      <c r="E697" s="52"/>
    </row>
    <row r="698" spans="5:5" s="28" customFormat="1">
      <c r="E698" s="52"/>
    </row>
    <row r="699" spans="5:5" s="28" customFormat="1">
      <c r="E699" s="52"/>
    </row>
    <row r="700" spans="5:5" s="28" customFormat="1">
      <c r="E700" s="52"/>
    </row>
    <row r="701" spans="5:5" s="28" customFormat="1">
      <c r="E701" s="52"/>
    </row>
    <row r="702" spans="5:5" s="28" customFormat="1">
      <c r="E702" s="52"/>
    </row>
    <row r="703" spans="5:5" s="28" customFormat="1">
      <c r="E703" s="52"/>
    </row>
    <row r="704" spans="5:5" s="28" customFormat="1">
      <c r="E704" s="52"/>
    </row>
    <row r="705" spans="5:5" s="28" customFormat="1">
      <c r="E705" s="52"/>
    </row>
    <row r="706" spans="5:5" s="28" customFormat="1">
      <c r="E706" s="52"/>
    </row>
    <row r="707" spans="5:5" s="28" customFormat="1">
      <c r="E707" s="52"/>
    </row>
    <row r="708" spans="5:5" s="28" customFormat="1">
      <c r="E708" s="52"/>
    </row>
    <row r="709" spans="5:5" s="28" customFormat="1">
      <c r="E709" s="52"/>
    </row>
    <row r="710" spans="5:5" s="28" customFormat="1">
      <c r="E710" s="52"/>
    </row>
    <row r="711" spans="5:5" s="28" customFormat="1">
      <c r="E711" s="52"/>
    </row>
    <row r="712" spans="5:5" s="28" customFormat="1">
      <c r="E712" s="52"/>
    </row>
    <row r="713" spans="5:5" s="28" customFormat="1">
      <c r="E713" s="52"/>
    </row>
    <row r="714" spans="5:5" s="28" customFormat="1">
      <c r="E714" s="52"/>
    </row>
    <row r="715" spans="5:5" s="28" customFormat="1">
      <c r="E715" s="52"/>
    </row>
    <row r="716" spans="5:5" s="28" customFormat="1">
      <c r="E716" s="52"/>
    </row>
    <row r="717" spans="5:5" s="28" customFormat="1">
      <c r="E717" s="52"/>
    </row>
    <row r="718" spans="5:5" s="28" customFormat="1">
      <c r="E718" s="52"/>
    </row>
    <row r="719" spans="5:5" s="28" customFormat="1">
      <c r="E719" s="52"/>
    </row>
    <row r="720" spans="5:5" s="28" customFormat="1">
      <c r="E720" s="52"/>
    </row>
    <row r="721" spans="5:5" s="28" customFormat="1">
      <c r="E721" s="52"/>
    </row>
    <row r="722" spans="5:5" s="28" customFormat="1">
      <c r="E722" s="52"/>
    </row>
    <row r="723" spans="5:5" s="28" customFormat="1">
      <c r="E723" s="52"/>
    </row>
    <row r="724" spans="5:5" s="28" customFormat="1">
      <c r="E724" s="52"/>
    </row>
    <row r="725" spans="5:5" s="28" customFormat="1">
      <c r="E725" s="52"/>
    </row>
    <row r="726" spans="5:5" s="28" customFormat="1">
      <c r="E726" s="52"/>
    </row>
    <row r="727" spans="5:5" s="28" customFormat="1">
      <c r="E727" s="52"/>
    </row>
    <row r="728" spans="5:5" s="28" customFormat="1">
      <c r="E728" s="52"/>
    </row>
    <row r="729" spans="5:5" s="28" customFormat="1">
      <c r="E729" s="52"/>
    </row>
    <row r="730" spans="5:5" s="28" customFormat="1">
      <c r="E730" s="52"/>
    </row>
    <row r="731" spans="5:5" s="28" customFormat="1">
      <c r="E731" s="52"/>
    </row>
    <row r="732" spans="5:5" s="28" customFormat="1">
      <c r="E732" s="52"/>
    </row>
    <row r="733" spans="5:5" s="28" customFormat="1">
      <c r="E733" s="52"/>
    </row>
    <row r="734" spans="5:5" s="28" customFormat="1">
      <c r="E734" s="52"/>
    </row>
    <row r="735" spans="5:5" s="28" customFormat="1">
      <c r="E735" s="52"/>
    </row>
    <row r="736" spans="5:5" s="28" customFormat="1">
      <c r="E736" s="52"/>
    </row>
    <row r="737" spans="5:5" s="28" customFormat="1">
      <c r="E737" s="52"/>
    </row>
    <row r="738" spans="5:5" s="28" customFormat="1">
      <c r="E738" s="52"/>
    </row>
    <row r="739" spans="5:5" s="28" customFormat="1">
      <c r="E739" s="52"/>
    </row>
    <row r="740" spans="5:5" s="28" customFormat="1">
      <c r="E740" s="52"/>
    </row>
    <row r="741" spans="5:5" s="28" customFormat="1">
      <c r="E741" s="52"/>
    </row>
    <row r="742" spans="5:5" s="28" customFormat="1">
      <c r="E742" s="52"/>
    </row>
    <row r="743" spans="5:5" s="28" customFormat="1">
      <c r="E743" s="52"/>
    </row>
    <row r="744" spans="5:5" s="28" customFormat="1">
      <c r="E744" s="52"/>
    </row>
    <row r="745" spans="5:5" s="28" customFormat="1">
      <c r="E745" s="52"/>
    </row>
    <row r="746" spans="5:5" s="28" customFormat="1">
      <c r="E746" s="52"/>
    </row>
    <row r="747" spans="5:5" s="28" customFormat="1">
      <c r="E747" s="52"/>
    </row>
    <row r="748" spans="5:5" s="28" customFormat="1">
      <c r="E748" s="52"/>
    </row>
    <row r="749" spans="5:5" s="28" customFormat="1">
      <c r="E749" s="52"/>
    </row>
    <row r="750" spans="5:5" s="28" customFormat="1">
      <c r="E750" s="52"/>
    </row>
    <row r="751" spans="5:5" s="28" customFormat="1">
      <c r="E751" s="52"/>
    </row>
    <row r="752" spans="5:5" s="28" customFormat="1">
      <c r="E752" s="52"/>
    </row>
    <row r="753" spans="5:5" s="28" customFormat="1">
      <c r="E753" s="52"/>
    </row>
    <row r="754" spans="5:5" s="28" customFormat="1">
      <c r="E754" s="52"/>
    </row>
    <row r="755" spans="5:5" s="28" customFormat="1">
      <c r="E755" s="52"/>
    </row>
    <row r="756" spans="5:5" s="28" customFormat="1">
      <c r="E756" s="52"/>
    </row>
    <row r="757" spans="5:5" s="28" customFormat="1">
      <c r="E757" s="52"/>
    </row>
    <row r="758" spans="5:5" s="28" customFormat="1">
      <c r="E758" s="52"/>
    </row>
    <row r="759" spans="5:5" s="28" customFormat="1">
      <c r="E759" s="52"/>
    </row>
    <row r="760" spans="5:5" s="28" customFormat="1">
      <c r="E760" s="52"/>
    </row>
    <row r="761" spans="5:5" s="28" customFormat="1">
      <c r="E761" s="52"/>
    </row>
    <row r="762" spans="5:5" s="28" customFormat="1">
      <c r="E762" s="52"/>
    </row>
    <row r="763" spans="5:5" s="28" customFormat="1">
      <c r="E763" s="52"/>
    </row>
    <row r="764" spans="5:5" s="28" customFormat="1">
      <c r="E764" s="52"/>
    </row>
    <row r="765" spans="5:5" s="28" customFormat="1">
      <c r="E765" s="52"/>
    </row>
    <row r="766" spans="5:5" s="28" customFormat="1">
      <c r="E766" s="52"/>
    </row>
    <row r="767" spans="5:5" s="28" customFormat="1">
      <c r="E767" s="52"/>
    </row>
    <row r="768" spans="5:5" s="28" customFormat="1">
      <c r="E768" s="52"/>
    </row>
    <row r="769" spans="5:5" s="28" customFormat="1">
      <c r="E769" s="52"/>
    </row>
    <row r="770" spans="5:5" s="28" customFormat="1">
      <c r="E770" s="52"/>
    </row>
    <row r="771" spans="5:5" s="28" customFormat="1">
      <c r="E771" s="52"/>
    </row>
    <row r="772" spans="5:5" s="28" customFormat="1">
      <c r="E772" s="52"/>
    </row>
    <row r="773" spans="5:5" s="28" customFormat="1">
      <c r="E773" s="52"/>
    </row>
    <row r="774" spans="5:5" s="28" customFormat="1">
      <c r="E774" s="52"/>
    </row>
    <row r="775" spans="5:5" s="28" customFormat="1">
      <c r="E775" s="52"/>
    </row>
    <row r="776" spans="5:5" s="28" customFormat="1">
      <c r="E776" s="52"/>
    </row>
    <row r="777" spans="5:5" s="28" customFormat="1">
      <c r="E777" s="52"/>
    </row>
    <row r="778" spans="5:5" s="28" customFormat="1">
      <c r="E778" s="52"/>
    </row>
    <row r="779" spans="5:5" s="28" customFormat="1">
      <c r="E779" s="52"/>
    </row>
    <row r="780" spans="5:5" s="28" customFormat="1">
      <c r="E780" s="52"/>
    </row>
    <row r="781" spans="5:5" s="28" customFormat="1">
      <c r="E781" s="52"/>
    </row>
    <row r="782" spans="5:5" s="28" customFormat="1">
      <c r="E782" s="52"/>
    </row>
    <row r="783" spans="5:5" s="28" customFormat="1">
      <c r="E783" s="52"/>
    </row>
    <row r="784" spans="5:5" s="28" customFormat="1">
      <c r="E784" s="52"/>
    </row>
    <row r="785" spans="5:5" s="28" customFormat="1">
      <c r="E785" s="52"/>
    </row>
    <row r="786" spans="5:5" s="28" customFormat="1">
      <c r="E786" s="52"/>
    </row>
    <row r="787" spans="5:5" s="28" customFormat="1">
      <c r="E787" s="52"/>
    </row>
    <row r="788" spans="5:5" s="28" customFormat="1">
      <c r="E788" s="52"/>
    </row>
    <row r="789" spans="5:5" s="28" customFormat="1">
      <c r="E789" s="52"/>
    </row>
    <row r="790" spans="5:5" s="28" customFormat="1">
      <c r="E790" s="52"/>
    </row>
    <row r="791" spans="5:5" s="28" customFormat="1">
      <c r="E791" s="52"/>
    </row>
    <row r="792" spans="5:5" s="28" customFormat="1">
      <c r="E792" s="52"/>
    </row>
    <row r="793" spans="5:5" s="28" customFormat="1">
      <c r="E793" s="52"/>
    </row>
    <row r="794" spans="5:5" s="28" customFormat="1">
      <c r="E794" s="52"/>
    </row>
    <row r="795" spans="5:5" s="28" customFormat="1">
      <c r="E795" s="52"/>
    </row>
    <row r="796" spans="5:5" s="28" customFormat="1">
      <c r="E796" s="52"/>
    </row>
    <row r="797" spans="5:5" s="28" customFormat="1">
      <c r="E797" s="52"/>
    </row>
    <row r="798" spans="5:5" s="28" customFormat="1">
      <c r="E798" s="52"/>
    </row>
    <row r="799" spans="5:5" s="28" customFormat="1">
      <c r="E799" s="52"/>
    </row>
    <row r="800" spans="5:5" s="28" customFormat="1">
      <c r="E800" s="52"/>
    </row>
    <row r="801" spans="5:5" s="28" customFormat="1">
      <c r="E801" s="52"/>
    </row>
    <row r="802" spans="5:5" s="28" customFormat="1">
      <c r="E802" s="52"/>
    </row>
    <row r="803" spans="5:5" s="28" customFormat="1">
      <c r="E803" s="52"/>
    </row>
    <row r="804" spans="5:5" s="28" customFormat="1">
      <c r="E804" s="52"/>
    </row>
    <row r="805" spans="5:5" s="28" customFormat="1">
      <c r="E805" s="52"/>
    </row>
    <row r="806" spans="5:5" s="28" customFormat="1">
      <c r="E806" s="52"/>
    </row>
    <row r="807" spans="5:5" s="28" customFormat="1">
      <c r="E807" s="52"/>
    </row>
    <row r="808" spans="5:5" s="28" customFormat="1">
      <c r="E808" s="52"/>
    </row>
    <row r="809" spans="5:5" s="28" customFormat="1">
      <c r="E809" s="52"/>
    </row>
    <row r="810" spans="5:5" s="28" customFormat="1">
      <c r="E810" s="52"/>
    </row>
    <row r="811" spans="5:5" s="28" customFormat="1">
      <c r="E811" s="52"/>
    </row>
    <row r="812" spans="5:5" s="28" customFormat="1">
      <c r="E812" s="52"/>
    </row>
    <row r="813" spans="5:5" s="28" customFormat="1">
      <c r="E813" s="52"/>
    </row>
    <row r="814" spans="5:5" s="28" customFormat="1">
      <c r="E814" s="52"/>
    </row>
    <row r="815" spans="5:5" s="28" customFormat="1">
      <c r="E815" s="52"/>
    </row>
    <row r="816" spans="5:5" s="28" customFormat="1">
      <c r="E816" s="52"/>
    </row>
    <row r="817" spans="5:5" s="28" customFormat="1">
      <c r="E817" s="52"/>
    </row>
    <row r="818" spans="5:5" s="28" customFormat="1">
      <c r="E818" s="52"/>
    </row>
    <row r="819" spans="5:5" s="28" customFormat="1">
      <c r="E819" s="52"/>
    </row>
    <row r="820" spans="5:5" s="28" customFormat="1">
      <c r="E820" s="52"/>
    </row>
    <row r="821" spans="5:5" s="28" customFormat="1">
      <c r="E821" s="52"/>
    </row>
    <row r="822" spans="5:5" s="28" customFormat="1">
      <c r="E822" s="52"/>
    </row>
    <row r="823" spans="5:5" s="28" customFormat="1">
      <c r="E823" s="52"/>
    </row>
    <row r="824" spans="5:5" s="28" customFormat="1">
      <c r="E824" s="52"/>
    </row>
    <row r="825" spans="5:5" s="28" customFormat="1">
      <c r="E825" s="52"/>
    </row>
    <row r="826" spans="5:5" s="28" customFormat="1">
      <c r="E826" s="52"/>
    </row>
    <row r="827" spans="5:5" s="28" customFormat="1">
      <c r="E827" s="52"/>
    </row>
    <row r="828" spans="5:5" s="28" customFormat="1">
      <c r="E828" s="52"/>
    </row>
    <row r="829" spans="5:5" s="28" customFormat="1">
      <c r="E829" s="52"/>
    </row>
    <row r="830" spans="5:5" s="28" customFormat="1">
      <c r="E830" s="52"/>
    </row>
    <row r="831" spans="5:5" s="28" customFormat="1">
      <c r="E831" s="52"/>
    </row>
    <row r="832" spans="5:5" s="28" customFormat="1">
      <c r="E832" s="52"/>
    </row>
    <row r="833" spans="5:5" s="28" customFormat="1">
      <c r="E833" s="52"/>
    </row>
    <row r="834" spans="5:5" s="28" customFormat="1">
      <c r="E834" s="52"/>
    </row>
    <row r="835" spans="5:5" s="28" customFormat="1">
      <c r="E835" s="52"/>
    </row>
    <row r="836" spans="5:5" s="28" customFormat="1">
      <c r="E836" s="52"/>
    </row>
    <row r="837" spans="5:5" s="28" customFormat="1">
      <c r="E837" s="52"/>
    </row>
    <row r="838" spans="5:5" s="28" customFormat="1">
      <c r="E838" s="52"/>
    </row>
    <row r="839" spans="5:5" s="28" customFormat="1">
      <c r="E839" s="52"/>
    </row>
    <row r="840" spans="5:5" s="28" customFormat="1">
      <c r="E840" s="52"/>
    </row>
    <row r="841" spans="5:5" s="28" customFormat="1">
      <c r="E841" s="52"/>
    </row>
    <row r="842" spans="5:5" s="28" customFormat="1">
      <c r="E842" s="52"/>
    </row>
    <row r="843" spans="5:5" s="28" customFormat="1">
      <c r="E843" s="52"/>
    </row>
    <row r="844" spans="5:5" s="28" customFormat="1">
      <c r="E844" s="52"/>
    </row>
    <row r="845" spans="5:5" s="28" customFormat="1">
      <c r="E845" s="52"/>
    </row>
    <row r="846" spans="5:5" s="28" customFormat="1">
      <c r="E846" s="52"/>
    </row>
    <row r="847" spans="5:5" s="28" customFormat="1">
      <c r="E847" s="52"/>
    </row>
    <row r="848" spans="5:5" s="28" customFormat="1">
      <c r="E848" s="52"/>
    </row>
    <row r="849" spans="5:5" s="28" customFormat="1">
      <c r="E849" s="52"/>
    </row>
    <row r="850" spans="5:5" s="28" customFormat="1">
      <c r="E850" s="52"/>
    </row>
    <row r="851" spans="5:5" s="28" customFormat="1">
      <c r="E851" s="52"/>
    </row>
    <row r="852" spans="5:5" s="28" customFormat="1">
      <c r="E852" s="52"/>
    </row>
    <row r="853" spans="5:5" s="28" customFormat="1">
      <c r="E853" s="52"/>
    </row>
    <row r="854" spans="5:5" s="28" customFormat="1">
      <c r="E854" s="52"/>
    </row>
    <row r="855" spans="5:5" s="28" customFormat="1">
      <c r="E855" s="52"/>
    </row>
    <row r="856" spans="5:5" s="28" customFormat="1">
      <c r="E856" s="52"/>
    </row>
    <row r="857" spans="5:5" s="28" customFormat="1">
      <c r="E857" s="52"/>
    </row>
    <row r="858" spans="5:5" s="28" customFormat="1">
      <c r="E858" s="52"/>
    </row>
    <row r="859" spans="5:5" s="28" customFormat="1">
      <c r="E859" s="52"/>
    </row>
    <row r="860" spans="5:5" s="28" customFormat="1">
      <c r="E860" s="52"/>
    </row>
    <row r="861" spans="5:5" s="28" customFormat="1">
      <c r="E861" s="52"/>
    </row>
    <row r="862" spans="5:5" s="28" customFormat="1">
      <c r="E862" s="52"/>
    </row>
    <row r="863" spans="5:5" s="28" customFormat="1">
      <c r="E863" s="52"/>
    </row>
    <row r="864" spans="5:5" s="28" customFormat="1">
      <c r="E864" s="52"/>
    </row>
    <row r="865" spans="5:5" s="28" customFormat="1">
      <c r="E865" s="52"/>
    </row>
    <row r="866" spans="5:5" s="28" customFormat="1">
      <c r="E866" s="52"/>
    </row>
    <row r="867" spans="5:5" s="28" customFormat="1">
      <c r="E867" s="52"/>
    </row>
    <row r="868" spans="5:5" s="28" customFormat="1">
      <c r="E868" s="52"/>
    </row>
    <row r="869" spans="5:5" s="28" customFormat="1">
      <c r="E869" s="52"/>
    </row>
  </sheetData>
  <autoFilter ref="A11:CZ148">
    <filterColumn colId="9" showButton="0"/>
  </autoFilter>
  <mergeCells count="277">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 ref="E10:F10"/>
    <mergeCell ref="J10:K11"/>
    <mergeCell ref="Y10:AC10"/>
    <mergeCell ref="C12:C15"/>
    <mergeCell ref="D12:D15"/>
    <mergeCell ref="J12:K12"/>
    <mergeCell ref="J13:K13"/>
    <mergeCell ref="G14:G15"/>
    <mergeCell ref="J14:K14"/>
    <mergeCell ref="J15:K15"/>
    <mergeCell ref="L10:L11"/>
    <mergeCell ref="M10:M11"/>
    <mergeCell ref="J27:K27"/>
    <mergeCell ref="H28:H29"/>
    <mergeCell ref="J28:K28"/>
    <mergeCell ref="J29:K29"/>
    <mergeCell ref="C16:C20"/>
    <mergeCell ref="D16:D20"/>
    <mergeCell ref="J16:K16"/>
    <mergeCell ref="J17:K17"/>
    <mergeCell ref="J18:K18"/>
    <mergeCell ref="G19:G20"/>
    <mergeCell ref="J19:K19"/>
    <mergeCell ref="J20:K20"/>
    <mergeCell ref="C38:C45"/>
    <mergeCell ref="D38:D45"/>
    <mergeCell ref="J38:K38"/>
    <mergeCell ref="G39:G40"/>
    <mergeCell ref="J39:K39"/>
    <mergeCell ref="J40:K40"/>
    <mergeCell ref="G41:G42"/>
    <mergeCell ref="J41:K41"/>
    <mergeCell ref="J42:K42"/>
    <mergeCell ref="G43:G44"/>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A1:AA373"/>
  <sheetViews>
    <sheetView view="pageBreakPreview" zoomScale="91" zoomScaleNormal="71" zoomScaleSheetLayoutView="91" workbookViewId="0">
      <selection activeCell="D13" sqref="D13"/>
    </sheetView>
  </sheetViews>
  <sheetFormatPr baseColWidth="10" defaultColWidth="11.42578125" defaultRowHeight="15"/>
  <cols>
    <col min="1" max="1" width="2" style="127" customWidth="1"/>
    <col min="2" max="3" width="15.28515625" style="127" customWidth="1"/>
    <col min="4" max="4" width="18.7109375" style="127" customWidth="1"/>
    <col min="5" max="5" width="23.425781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2.42578125" style="127" customWidth="1"/>
    <col min="24" max="24" width="18.42578125" style="127" customWidth="1"/>
    <col min="25" max="25" width="15"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614</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126.95" customHeight="1">
      <c r="B11" s="279" t="s">
        <v>615</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5</v>
      </c>
      <c r="W11" s="255" t="s">
        <v>318</v>
      </c>
      <c r="X11" s="255" t="s">
        <v>318</v>
      </c>
      <c r="Y11" s="255" t="s">
        <v>318</v>
      </c>
      <c r="Z11" s="255" t="s">
        <v>319</v>
      </c>
      <c r="AA11" s="259" t="s">
        <v>318</v>
      </c>
    </row>
    <row r="12" spans="2:27" ht="127.5">
      <c r="B12" s="202" t="s">
        <v>615</v>
      </c>
      <c r="C12" s="170" t="s">
        <v>308</v>
      </c>
      <c r="D12" s="170" t="s">
        <v>309</v>
      </c>
      <c r="E12" s="170" t="s">
        <v>320</v>
      </c>
      <c r="F12" s="170" t="s">
        <v>311</v>
      </c>
      <c r="G12" s="170" t="s">
        <v>321</v>
      </c>
      <c r="H12" s="170" t="s">
        <v>322</v>
      </c>
      <c r="I12" s="170" t="s">
        <v>323</v>
      </c>
      <c r="J12" s="170" t="s">
        <v>324</v>
      </c>
      <c r="K12" s="170" t="s">
        <v>56</v>
      </c>
      <c r="L12" s="170" t="s">
        <v>505</v>
      </c>
      <c r="M12" s="170" t="s">
        <v>326</v>
      </c>
      <c r="N12" s="170">
        <v>2</v>
      </c>
      <c r="O12" s="170">
        <v>2</v>
      </c>
      <c r="P12" s="170">
        <f t="shared" ref="P12:P27" si="0">N12*O12</f>
        <v>4</v>
      </c>
      <c r="Q12" s="170" t="str">
        <f t="shared" ref="Q12:Q26" si="1">IF(P12&lt;2,"O",IF(P12&lt;=4,"(B)",IF(P12&lt;=8,"(M)",IF(P12&lt;=20,"(A)","(MA)"))))</f>
        <v>(B)</v>
      </c>
      <c r="R12" s="170">
        <v>25</v>
      </c>
      <c r="S12" s="170">
        <f t="shared" ref="S12:S27" si="2">P12*R12</f>
        <v>100</v>
      </c>
      <c r="T12" s="171" t="str">
        <f t="shared" ref="T12:T42" si="3">IF(S12&lt;20,"O",IF(S12&lt;=20,"IV",IF(S12&lt;=120,"III",IF(S12&lt;=500,"II","I"))))</f>
        <v>III</v>
      </c>
      <c r="U12" s="172" t="str">
        <f t="shared" ref="U12:U42" si="4">IF(T12="I","No aceptable",IF(T12="II","Aceptable con control específico",IF(T12="III","Mejorable","Aceptable.")))</f>
        <v>Mejorable</v>
      </c>
      <c r="V12" s="170">
        <v>5</v>
      </c>
      <c r="W12" s="170" t="s">
        <v>318</v>
      </c>
      <c r="X12" s="170" t="s">
        <v>318</v>
      </c>
      <c r="Y12" s="170" t="s">
        <v>318</v>
      </c>
      <c r="Z12" s="170" t="s">
        <v>575</v>
      </c>
      <c r="AA12" s="201" t="s">
        <v>507</v>
      </c>
    </row>
    <row r="13" spans="2:27" ht="165.95" customHeight="1">
      <c r="B13" s="202" t="s">
        <v>615</v>
      </c>
      <c r="C13" s="170" t="s">
        <v>308</v>
      </c>
      <c r="D13" s="170" t="s">
        <v>309</v>
      </c>
      <c r="E13" s="170" t="s">
        <v>329</v>
      </c>
      <c r="F13" s="170" t="s">
        <v>311</v>
      </c>
      <c r="G13" s="170" t="s">
        <v>321</v>
      </c>
      <c r="H13" s="170" t="s">
        <v>561</v>
      </c>
      <c r="I13" s="170" t="s">
        <v>562</v>
      </c>
      <c r="J13" s="170" t="s">
        <v>563</v>
      </c>
      <c r="K13" s="170" t="s">
        <v>56</v>
      </c>
      <c r="L13" s="170" t="s">
        <v>564</v>
      </c>
      <c r="M13" s="170" t="s">
        <v>56</v>
      </c>
      <c r="N13" s="170">
        <v>2</v>
      </c>
      <c r="O13" s="170">
        <v>3</v>
      </c>
      <c r="P13" s="170">
        <f t="shared" si="0"/>
        <v>6</v>
      </c>
      <c r="Q13" s="170" t="str">
        <f t="shared" si="1"/>
        <v>(M)</v>
      </c>
      <c r="R13" s="170">
        <v>10</v>
      </c>
      <c r="S13" s="170">
        <f t="shared" si="2"/>
        <v>60</v>
      </c>
      <c r="T13" s="171" t="str">
        <f t="shared" si="3"/>
        <v>III</v>
      </c>
      <c r="U13" s="172" t="str">
        <f t="shared" si="4"/>
        <v>Mejorable</v>
      </c>
      <c r="V13" s="170">
        <v>5</v>
      </c>
      <c r="W13" s="170" t="s">
        <v>318</v>
      </c>
      <c r="X13" s="170" t="s">
        <v>318</v>
      </c>
      <c r="Y13" s="170" t="s">
        <v>318</v>
      </c>
      <c r="Z13" s="170" t="s">
        <v>565</v>
      </c>
      <c r="AA13" s="201" t="s">
        <v>318</v>
      </c>
    </row>
    <row r="14" spans="2:27" ht="207" customHeight="1">
      <c r="B14" s="202" t="s">
        <v>574</v>
      </c>
      <c r="C14" s="170" t="s">
        <v>308</v>
      </c>
      <c r="D14" s="170" t="s">
        <v>309</v>
      </c>
      <c r="E14" s="170" t="s">
        <v>372</v>
      </c>
      <c r="F14" s="170" t="s">
        <v>311</v>
      </c>
      <c r="G14" s="170" t="s">
        <v>373</v>
      </c>
      <c r="H14" s="170" t="s">
        <v>525</v>
      </c>
      <c r="I14" s="170" t="s">
        <v>375</v>
      </c>
      <c r="J14" s="170" t="s">
        <v>526</v>
      </c>
      <c r="K14" s="170" t="s">
        <v>377</v>
      </c>
      <c r="L14" s="170" t="s">
        <v>56</v>
      </c>
      <c r="M14" s="170" t="s">
        <v>378</v>
      </c>
      <c r="N14" s="170">
        <v>6</v>
      </c>
      <c r="O14" s="170">
        <v>3</v>
      </c>
      <c r="P14" s="170">
        <f t="shared" si="0"/>
        <v>18</v>
      </c>
      <c r="Q14" s="170" t="str">
        <f t="shared" si="1"/>
        <v>(A)</v>
      </c>
      <c r="R14" s="170">
        <v>25</v>
      </c>
      <c r="S14" s="170">
        <f t="shared" si="2"/>
        <v>450</v>
      </c>
      <c r="T14" s="171" t="str">
        <f t="shared" si="3"/>
        <v>II</v>
      </c>
      <c r="U14" s="172" t="str">
        <f t="shared" si="4"/>
        <v>Aceptable con control específico</v>
      </c>
      <c r="V14" s="170">
        <v>5</v>
      </c>
      <c r="W14" s="170" t="s">
        <v>318</v>
      </c>
      <c r="X14" s="170" t="s">
        <v>318</v>
      </c>
      <c r="Y14" s="170" t="s">
        <v>318</v>
      </c>
      <c r="Z14" s="170" t="s">
        <v>527</v>
      </c>
      <c r="AA14" s="201" t="s">
        <v>528</v>
      </c>
    </row>
    <row r="15" spans="2:27" ht="140.44999999999999" customHeight="1">
      <c r="B15" s="202" t="s">
        <v>615</v>
      </c>
      <c r="C15" s="170" t="s">
        <v>308</v>
      </c>
      <c r="D15" s="170" t="s">
        <v>309</v>
      </c>
      <c r="E15" s="170" t="s">
        <v>380</v>
      </c>
      <c r="F15" s="170" t="s">
        <v>311</v>
      </c>
      <c r="G15" s="170" t="s">
        <v>373</v>
      </c>
      <c r="H15" s="170" t="s">
        <v>381</v>
      </c>
      <c r="I15" s="170" t="s">
        <v>382</v>
      </c>
      <c r="J15" s="170" t="s">
        <v>383</v>
      </c>
      <c r="K15" s="170" t="s">
        <v>377</v>
      </c>
      <c r="L15" s="170" t="s">
        <v>56</v>
      </c>
      <c r="M15" s="170" t="s">
        <v>384</v>
      </c>
      <c r="N15" s="170">
        <v>6</v>
      </c>
      <c r="O15" s="170">
        <v>3</v>
      </c>
      <c r="P15" s="170">
        <f t="shared" si="0"/>
        <v>18</v>
      </c>
      <c r="Q15" s="170" t="str">
        <f t="shared" si="1"/>
        <v>(A)</v>
      </c>
      <c r="R15" s="170">
        <v>25</v>
      </c>
      <c r="S15" s="170">
        <f t="shared" si="2"/>
        <v>450</v>
      </c>
      <c r="T15" s="171" t="str">
        <f t="shared" si="3"/>
        <v>II</v>
      </c>
      <c r="U15" s="172" t="str">
        <f t="shared" si="4"/>
        <v>Aceptable con control específico</v>
      </c>
      <c r="V15" s="170">
        <v>5</v>
      </c>
      <c r="W15" s="170" t="s">
        <v>318</v>
      </c>
      <c r="X15" s="170" t="s">
        <v>318</v>
      </c>
      <c r="Y15" s="170" t="s">
        <v>318</v>
      </c>
      <c r="Z15" s="170" t="s">
        <v>385</v>
      </c>
      <c r="AA15" s="201" t="s">
        <v>318</v>
      </c>
    </row>
    <row r="16" spans="2:27" ht="136.9" customHeight="1">
      <c r="B16" s="202" t="s">
        <v>615</v>
      </c>
      <c r="C16" s="170" t="s">
        <v>308</v>
      </c>
      <c r="D16" s="170" t="s">
        <v>309</v>
      </c>
      <c r="E16" s="170" t="s">
        <v>386</v>
      </c>
      <c r="F16" s="170" t="s">
        <v>311</v>
      </c>
      <c r="G16" s="170" t="s">
        <v>373</v>
      </c>
      <c r="H16" s="170" t="s">
        <v>387</v>
      </c>
      <c r="I16" s="170" t="s">
        <v>388</v>
      </c>
      <c r="J16" s="170" t="s">
        <v>389</v>
      </c>
      <c r="K16" s="170" t="s">
        <v>56</v>
      </c>
      <c r="L16" s="170" t="s">
        <v>390</v>
      </c>
      <c r="M16" s="170" t="s">
        <v>391</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5</v>
      </c>
      <c r="W16" s="170" t="s">
        <v>318</v>
      </c>
      <c r="X16" s="170" t="s">
        <v>318</v>
      </c>
      <c r="Y16" s="170" t="s">
        <v>392</v>
      </c>
      <c r="Z16" s="170" t="s">
        <v>393</v>
      </c>
      <c r="AA16" s="201" t="s">
        <v>318</v>
      </c>
    </row>
    <row r="17" spans="2:27" ht="97.5" customHeight="1">
      <c r="B17" s="202" t="s">
        <v>615</v>
      </c>
      <c r="C17" s="170" t="s">
        <v>308</v>
      </c>
      <c r="D17" s="170" t="s">
        <v>309</v>
      </c>
      <c r="E17" s="170" t="s">
        <v>402</v>
      </c>
      <c r="F17" s="170" t="s">
        <v>311</v>
      </c>
      <c r="G17" s="170" t="s">
        <v>403</v>
      </c>
      <c r="H17" s="170" t="s">
        <v>404</v>
      </c>
      <c r="I17" s="170" t="s">
        <v>405</v>
      </c>
      <c r="J17" s="170" t="s">
        <v>406</v>
      </c>
      <c r="K17" s="170" t="s">
        <v>56</v>
      </c>
      <c r="L17" s="170" t="s">
        <v>56</v>
      </c>
      <c r="M17" s="170" t="s">
        <v>407</v>
      </c>
      <c r="N17" s="170">
        <v>6</v>
      </c>
      <c r="O17" s="170">
        <v>2</v>
      </c>
      <c r="P17" s="170">
        <f t="shared" si="0"/>
        <v>12</v>
      </c>
      <c r="Q17" s="170" t="str">
        <f t="shared" si="1"/>
        <v>(A)</v>
      </c>
      <c r="R17" s="170">
        <v>10</v>
      </c>
      <c r="S17" s="170">
        <f t="shared" si="2"/>
        <v>120</v>
      </c>
      <c r="T17" s="171" t="str">
        <f t="shared" si="3"/>
        <v>III</v>
      </c>
      <c r="U17" s="172" t="str">
        <f t="shared" si="4"/>
        <v>Mejorable</v>
      </c>
      <c r="V17" s="170">
        <v>5</v>
      </c>
      <c r="W17" s="170" t="s">
        <v>318</v>
      </c>
      <c r="X17" s="170" t="s">
        <v>318</v>
      </c>
      <c r="Y17" s="170" t="s">
        <v>318</v>
      </c>
      <c r="Z17" s="170" t="s">
        <v>408</v>
      </c>
      <c r="AA17" s="201" t="s">
        <v>318</v>
      </c>
    </row>
    <row r="18" spans="2:27" ht="96.6" customHeight="1">
      <c r="B18" s="202" t="s">
        <v>615</v>
      </c>
      <c r="C18" s="170" t="s">
        <v>308</v>
      </c>
      <c r="D18" s="170" t="s">
        <v>309</v>
      </c>
      <c r="E18" s="170" t="s">
        <v>395</v>
      </c>
      <c r="F18" s="170" t="s">
        <v>396</v>
      </c>
      <c r="G18" s="170" t="s">
        <v>373</v>
      </c>
      <c r="H18" s="170" t="s">
        <v>397</v>
      </c>
      <c r="I18" s="170" t="s">
        <v>398</v>
      </c>
      <c r="J18" s="170" t="s">
        <v>399</v>
      </c>
      <c r="K18" s="170" t="s">
        <v>56</v>
      </c>
      <c r="L18" s="170" t="s">
        <v>400</v>
      </c>
      <c r="M18" s="170" t="s">
        <v>56</v>
      </c>
      <c r="N18" s="170">
        <v>6</v>
      </c>
      <c r="O18" s="170">
        <v>1</v>
      </c>
      <c r="P18" s="170">
        <f>N18*O18</f>
        <v>6</v>
      </c>
      <c r="Q18" s="170" t="str">
        <f>IF(P18&lt;2,"O",IF(P18&lt;=4,"(B)",IF(P18&lt;=8,"(M)",IF(P18&lt;=20,"(A)","(MA)"))))</f>
        <v>(M)</v>
      </c>
      <c r="R18" s="170">
        <v>60</v>
      </c>
      <c r="S18" s="170">
        <f>P18*R18</f>
        <v>360</v>
      </c>
      <c r="T18" s="171" t="str">
        <f>IF(S18&lt;20,"O",IF(S18&lt;=20,"IV",IF(S18&lt;=120,"III",IF(S18&lt;=500,"II","I"))))</f>
        <v>II</v>
      </c>
      <c r="U18" s="172" t="str">
        <f>IF(T18="I","No aceptable",IF(T18="II","Aceptable con control específico",IF(T18="III","Mejorable","Aceptable.")))</f>
        <v>Aceptable con control específico</v>
      </c>
      <c r="V18" s="170">
        <v>5</v>
      </c>
      <c r="W18" s="170" t="s">
        <v>318</v>
      </c>
      <c r="X18" s="170" t="s">
        <v>318</v>
      </c>
      <c r="Y18" s="170" t="s">
        <v>318</v>
      </c>
      <c r="Z18" s="170" t="s">
        <v>401</v>
      </c>
      <c r="AA18" s="201" t="s">
        <v>318</v>
      </c>
    </row>
    <row r="19" spans="2:27" ht="128.44999999999999" customHeight="1">
      <c r="B19" s="202" t="s">
        <v>615</v>
      </c>
      <c r="C19" s="170" t="s">
        <v>308</v>
      </c>
      <c r="D19" s="170" t="s">
        <v>309</v>
      </c>
      <c r="E19" s="170" t="s">
        <v>494</v>
      </c>
      <c r="F19" s="170" t="s">
        <v>311</v>
      </c>
      <c r="G19" s="170" t="s">
        <v>403</v>
      </c>
      <c r="H19" s="170" t="s">
        <v>410</v>
      </c>
      <c r="I19" s="170" t="s">
        <v>616</v>
      </c>
      <c r="J19" s="170" t="s">
        <v>412</v>
      </c>
      <c r="K19" s="170" t="s">
        <v>56</v>
      </c>
      <c r="L19" s="170" t="s">
        <v>413</v>
      </c>
      <c r="M19" s="170" t="s">
        <v>56</v>
      </c>
      <c r="N19" s="170">
        <v>6</v>
      </c>
      <c r="O19" s="170">
        <v>2</v>
      </c>
      <c r="P19" s="170">
        <f t="shared" si="0"/>
        <v>12</v>
      </c>
      <c r="Q19" s="170" t="str">
        <f t="shared" si="1"/>
        <v>(A)</v>
      </c>
      <c r="R19" s="170">
        <v>25</v>
      </c>
      <c r="S19" s="170">
        <f t="shared" si="2"/>
        <v>300</v>
      </c>
      <c r="T19" s="171" t="str">
        <f t="shared" si="3"/>
        <v>II</v>
      </c>
      <c r="U19" s="172" t="str">
        <f t="shared" si="4"/>
        <v>Aceptable con control específico</v>
      </c>
      <c r="V19" s="170">
        <v>5</v>
      </c>
      <c r="W19" s="170" t="s">
        <v>617</v>
      </c>
      <c r="X19" s="170" t="s">
        <v>318</v>
      </c>
      <c r="Y19" s="170" t="s">
        <v>318</v>
      </c>
      <c r="Z19" s="170" t="s">
        <v>618</v>
      </c>
      <c r="AA19" s="201" t="s">
        <v>318</v>
      </c>
    </row>
    <row r="20" spans="2:27" ht="65.099999999999994" customHeight="1">
      <c r="B20" s="202" t="s">
        <v>615</v>
      </c>
      <c r="C20" s="170" t="s">
        <v>308</v>
      </c>
      <c r="D20" s="170" t="s">
        <v>309</v>
      </c>
      <c r="E20" s="170" t="s">
        <v>530</v>
      </c>
      <c r="F20" s="170" t="s">
        <v>311</v>
      </c>
      <c r="G20" s="170" t="s">
        <v>403</v>
      </c>
      <c r="H20" s="170" t="s">
        <v>410</v>
      </c>
      <c r="I20" s="170" t="s">
        <v>531</v>
      </c>
      <c r="J20" s="170" t="s">
        <v>532</v>
      </c>
      <c r="K20" s="170" t="s">
        <v>56</v>
      </c>
      <c r="L20" s="170" t="s">
        <v>56</v>
      </c>
      <c r="M20" s="170" t="s">
        <v>619</v>
      </c>
      <c r="N20" s="170">
        <v>2</v>
      </c>
      <c r="O20" s="170">
        <v>2</v>
      </c>
      <c r="P20" s="170">
        <f t="shared" si="0"/>
        <v>4</v>
      </c>
      <c r="Q20" s="170" t="str">
        <f t="shared" si="1"/>
        <v>(B)</v>
      </c>
      <c r="R20" s="170">
        <v>10</v>
      </c>
      <c r="S20" s="170">
        <f t="shared" si="2"/>
        <v>40</v>
      </c>
      <c r="T20" s="171" t="str">
        <f t="shared" si="3"/>
        <v>III</v>
      </c>
      <c r="U20" s="172" t="str">
        <f t="shared" si="4"/>
        <v>Mejorable</v>
      </c>
      <c r="V20" s="170">
        <v>5</v>
      </c>
      <c r="W20" s="170" t="s">
        <v>318</v>
      </c>
      <c r="X20" s="170" t="s">
        <v>318</v>
      </c>
      <c r="Y20" s="170" t="s">
        <v>318</v>
      </c>
      <c r="Z20" s="170" t="s">
        <v>534</v>
      </c>
      <c r="AA20" s="201" t="s">
        <v>318</v>
      </c>
    </row>
    <row r="21" spans="2:27" ht="114.75">
      <c r="B21" s="202" t="s">
        <v>620</v>
      </c>
      <c r="C21" s="170" t="s">
        <v>308</v>
      </c>
      <c r="D21" s="170" t="s">
        <v>309</v>
      </c>
      <c r="E21" s="170" t="s">
        <v>329</v>
      </c>
      <c r="F21" s="170" t="s">
        <v>311</v>
      </c>
      <c r="G21" s="282" t="s">
        <v>312</v>
      </c>
      <c r="H21" s="170" t="s">
        <v>550</v>
      </c>
      <c r="I21" s="170" t="s">
        <v>551</v>
      </c>
      <c r="J21" s="170" t="s">
        <v>552</v>
      </c>
      <c r="K21" s="170" t="s">
        <v>56</v>
      </c>
      <c r="L21" s="170" t="s">
        <v>56</v>
      </c>
      <c r="M21" s="170" t="s">
        <v>553</v>
      </c>
      <c r="N21" s="170">
        <v>6</v>
      </c>
      <c r="O21" s="170">
        <v>2</v>
      </c>
      <c r="P21" s="170">
        <v>4</v>
      </c>
      <c r="Q21" s="170" t="s">
        <v>451</v>
      </c>
      <c r="R21" s="170">
        <v>25</v>
      </c>
      <c r="S21" s="170">
        <f>P21*R21</f>
        <v>100</v>
      </c>
      <c r="T21" s="171" t="str">
        <f t="shared" si="3"/>
        <v>III</v>
      </c>
      <c r="U21" s="172" t="str">
        <f t="shared" si="4"/>
        <v>Mejorable</v>
      </c>
      <c r="V21" s="170">
        <v>5</v>
      </c>
      <c r="W21" s="170" t="s">
        <v>318</v>
      </c>
      <c r="X21" s="170" t="s">
        <v>318</v>
      </c>
      <c r="Y21" s="170" t="s">
        <v>318</v>
      </c>
      <c r="Z21" s="170" t="s">
        <v>318</v>
      </c>
      <c r="AA21" s="295" t="s">
        <v>554</v>
      </c>
    </row>
    <row r="22" spans="2:27" ht="89.25">
      <c r="B22" s="202" t="s">
        <v>493</v>
      </c>
      <c r="C22" s="170" t="s">
        <v>308</v>
      </c>
      <c r="D22" s="170" t="s">
        <v>309</v>
      </c>
      <c r="E22" s="170" t="s">
        <v>416</v>
      </c>
      <c r="F22" s="170" t="s">
        <v>396</v>
      </c>
      <c r="G22" s="170" t="s">
        <v>403</v>
      </c>
      <c r="H22" s="170" t="s">
        <v>404</v>
      </c>
      <c r="I22" s="170" t="s">
        <v>417</v>
      </c>
      <c r="J22" s="170" t="s">
        <v>418</v>
      </c>
      <c r="K22" s="170" t="s">
        <v>56</v>
      </c>
      <c r="L22" s="170" t="s">
        <v>56</v>
      </c>
      <c r="M22" s="170" t="s">
        <v>56</v>
      </c>
      <c r="N22" s="170">
        <v>6</v>
      </c>
      <c r="O22" s="170">
        <v>1</v>
      </c>
      <c r="P22" s="170">
        <f>N22*O22</f>
        <v>6</v>
      </c>
      <c r="Q22" s="170" t="str">
        <f>IF(P22&lt;2,"O",IF(P22&lt;=4,"(B)",IF(P22&lt;=8,"(M)",IF(P22&lt;=20,"(A)","(MA)"))))</f>
        <v>(M)</v>
      </c>
      <c r="R22" s="170">
        <v>60</v>
      </c>
      <c r="S22" s="170">
        <f>P22*R22</f>
        <v>360</v>
      </c>
      <c r="T22" s="171" t="str">
        <f>IF(S22&lt;20,"O",IF(S22&lt;=20,"IV",IF(S22&lt;=120,"III",IF(S22&lt;=500,"II","I"))))</f>
        <v>II</v>
      </c>
      <c r="U22" s="172" t="str">
        <f>IF(T22="I","No aceptable",IF(T22="II","Aceptable con control específico",IF(T22="III","Mejorable","Aceptable.")))</f>
        <v>Aceptable con control específico</v>
      </c>
      <c r="V22" s="170">
        <v>5</v>
      </c>
      <c r="W22" s="170" t="s">
        <v>318</v>
      </c>
      <c r="X22" s="170" t="s">
        <v>318</v>
      </c>
      <c r="Y22" s="170" t="s">
        <v>318</v>
      </c>
      <c r="Z22" s="170" t="s">
        <v>612</v>
      </c>
      <c r="AA22" s="201" t="s">
        <v>422</v>
      </c>
    </row>
    <row r="23" spans="2:27" ht="51">
      <c r="B23" s="202" t="s">
        <v>493</v>
      </c>
      <c r="C23" s="170" t="s">
        <v>308</v>
      </c>
      <c r="D23" s="170" t="s">
        <v>309</v>
      </c>
      <c r="E23" s="170" t="s">
        <v>416</v>
      </c>
      <c r="F23" s="170" t="s">
        <v>396</v>
      </c>
      <c r="G23" s="170" t="s">
        <v>403</v>
      </c>
      <c r="H23" s="170" t="s">
        <v>410</v>
      </c>
      <c r="I23" s="170" t="s">
        <v>423</v>
      </c>
      <c r="J23" s="170" t="s">
        <v>424</v>
      </c>
      <c r="K23" s="170" t="s">
        <v>56</v>
      </c>
      <c r="L23" s="170" t="s">
        <v>425</v>
      </c>
      <c r="M23" s="170" t="s">
        <v>56</v>
      </c>
      <c r="N23" s="170">
        <v>2</v>
      </c>
      <c r="O23" s="170">
        <v>1</v>
      </c>
      <c r="P23" s="170">
        <f t="shared" si="0"/>
        <v>2</v>
      </c>
      <c r="Q23" s="170" t="str">
        <f t="shared" si="1"/>
        <v>(B)</v>
      </c>
      <c r="R23" s="170">
        <v>60</v>
      </c>
      <c r="S23" s="170">
        <f t="shared" si="2"/>
        <v>120</v>
      </c>
      <c r="T23" s="171" t="str">
        <f t="shared" si="3"/>
        <v>III</v>
      </c>
      <c r="U23" s="172" t="str">
        <f t="shared" si="4"/>
        <v>Mejorable</v>
      </c>
      <c r="V23" s="170">
        <v>5</v>
      </c>
      <c r="W23" s="170" t="s">
        <v>318</v>
      </c>
      <c r="X23" s="170" t="s">
        <v>318</v>
      </c>
      <c r="Y23" s="170" t="s">
        <v>318</v>
      </c>
      <c r="Z23" s="170" t="s">
        <v>613</v>
      </c>
      <c r="AA23" s="201" t="s">
        <v>318</v>
      </c>
    </row>
    <row r="24" spans="2:27" ht="114.75">
      <c r="B24" s="202" t="s">
        <v>615</v>
      </c>
      <c r="C24" s="170" t="s">
        <v>308</v>
      </c>
      <c r="D24" s="170" t="s">
        <v>309</v>
      </c>
      <c r="E24" s="170" t="s">
        <v>329</v>
      </c>
      <c r="F24" s="170" t="s">
        <v>311</v>
      </c>
      <c r="G24" s="170" t="s">
        <v>427</v>
      </c>
      <c r="H24" s="170" t="s">
        <v>428</v>
      </c>
      <c r="I24" s="170" t="s">
        <v>429</v>
      </c>
      <c r="J24" s="170" t="s">
        <v>430</v>
      </c>
      <c r="K24" s="170" t="s">
        <v>56</v>
      </c>
      <c r="L24" s="170" t="s">
        <v>431</v>
      </c>
      <c r="M24" s="170" t="s">
        <v>432</v>
      </c>
      <c r="N24" s="170">
        <v>2</v>
      </c>
      <c r="O24" s="170">
        <v>1</v>
      </c>
      <c r="P24" s="170">
        <f t="shared" si="0"/>
        <v>2</v>
      </c>
      <c r="Q24" s="170" t="str">
        <f t="shared" si="1"/>
        <v>(B)</v>
      </c>
      <c r="R24" s="170">
        <v>100</v>
      </c>
      <c r="S24" s="170">
        <f t="shared" si="2"/>
        <v>200</v>
      </c>
      <c r="T24" s="171" t="str">
        <f t="shared" si="3"/>
        <v>II</v>
      </c>
      <c r="U24" s="172" t="str">
        <f t="shared" si="4"/>
        <v>Aceptable con control específico</v>
      </c>
      <c r="V24" s="170">
        <v>5</v>
      </c>
      <c r="W24" s="170" t="s">
        <v>318</v>
      </c>
      <c r="X24" s="170" t="s">
        <v>318</v>
      </c>
      <c r="Y24" s="170" t="s">
        <v>318</v>
      </c>
      <c r="Z24" s="170" t="s">
        <v>586</v>
      </c>
      <c r="AA24" s="201" t="s">
        <v>318</v>
      </c>
    </row>
    <row r="25" spans="2:27" ht="184.15" customHeight="1">
      <c r="B25" s="202" t="s">
        <v>615</v>
      </c>
      <c r="C25" s="170" t="s">
        <v>308</v>
      </c>
      <c r="D25" s="170" t="s">
        <v>309</v>
      </c>
      <c r="E25" s="170" t="s">
        <v>329</v>
      </c>
      <c r="F25" s="170" t="s">
        <v>311</v>
      </c>
      <c r="G25" s="170" t="s">
        <v>434</v>
      </c>
      <c r="H25" s="170" t="s">
        <v>495</v>
      </c>
      <c r="I25" s="170" t="s">
        <v>496</v>
      </c>
      <c r="J25" s="170" t="s">
        <v>497</v>
      </c>
      <c r="K25" s="170" t="s">
        <v>438</v>
      </c>
      <c r="L25" s="288" t="s">
        <v>439</v>
      </c>
      <c r="M25" s="170" t="s">
        <v>56</v>
      </c>
      <c r="N25" s="170">
        <v>2</v>
      </c>
      <c r="O25" s="170">
        <v>1</v>
      </c>
      <c r="P25" s="170">
        <f t="shared" si="0"/>
        <v>2</v>
      </c>
      <c r="Q25" s="170" t="str">
        <f t="shared" si="1"/>
        <v>(B)</v>
      </c>
      <c r="R25" s="170">
        <v>25</v>
      </c>
      <c r="S25" s="170">
        <f t="shared" si="2"/>
        <v>50</v>
      </c>
      <c r="T25" s="171" t="str">
        <f t="shared" si="3"/>
        <v>III</v>
      </c>
      <c r="U25" s="172" t="str">
        <f t="shared" si="4"/>
        <v>Mejorable</v>
      </c>
      <c r="V25" s="170">
        <v>5</v>
      </c>
      <c r="W25" s="170" t="s">
        <v>318</v>
      </c>
      <c r="X25" s="170" t="s">
        <v>318</v>
      </c>
      <c r="Y25" s="170" t="s">
        <v>508</v>
      </c>
      <c r="Z25" s="170" t="s">
        <v>587</v>
      </c>
      <c r="AA25" s="201" t="s">
        <v>318</v>
      </c>
    </row>
    <row r="26" spans="2:27" ht="127.5">
      <c r="B26" s="202" t="s">
        <v>615</v>
      </c>
      <c r="C26" s="170" t="s">
        <v>308</v>
      </c>
      <c r="D26" s="170" t="s">
        <v>309</v>
      </c>
      <c r="E26" s="170" t="s">
        <v>510</v>
      </c>
      <c r="F26" s="170" t="s">
        <v>311</v>
      </c>
      <c r="G26" s="170" t="s">
        <v>403</v>
      </c>
      <c r="H26" s="170" t="s">
        <v>468</v>
      </c>
      <c r="I26" s="170" t="s">
        <v>469</v>
      </c>
      <c r="J26" s="170" t="s">
        <v>470</v>
      </c>
      <c r="K26" s="170" t="s">
        <v>56</v>
      </c>
      <c r="L26" s="170" t="s">
        <v>471</v>
      </c>
      <c r="M26" s="170" t="s">
        <v>56</v>
      </c>
      <c r="N26" s="170">
        <v>6</v>
      </c>
      <c r="O26" s="170">
        <v>1</v>
      </c>
      <c r="P26" s="170">
        <f t="shared" si="0"/>
        <v>6</v>
      </c>
      <c r="Q26" s="170" t="str">
        <f t="shared" si="1"/>
        <v>(M)</v>
      </c>
      <c r="R26" s="170">
        <v>60</v>
      </c>
      <c r="S26" s="170">
        <f t="shared" si="2"/>
        <v>360</v>
      </c>
      <c r="T26" s="171" t="str">
        <f t="shared" si="3"/>
        <v>II</v>
      </c>
      <c r="U26" s="172" t="str">
        <f t="shared" si="4"/>
        <v>Aceptable con control específico</v>
      </c>
      <c r="V26" s="170">
        <v>5</v>
      </c>
      <c r="W26" s="170" t="s">
        <v>318</v>
      </c>
      <c r="X26" s="170" t="s">
        <v>318</v>
      </c>
      <c r="Y26" s="170" t="s">
        <v>318</v>
      </c>
      <c r="Z26" s="170" t="s">
        <v>472</v>
      </c>
      <c r="AA26" s="201" t="s">
        <v>318</v>
      </c>
    </row>
    <row r="27" spans="2:27" s="161" customFormat="1" ht="51">
      <c r="B27" s="265" t="s">
        <v>473</v>
      </c>
      <c r="C27" s="170" t="s">
        <v>308</v>
      </c>
      <c r="D27" s="170" t="s">
        <v>501</v>
      </c>
      <c r="E27" s="170" t="s">
        <v>502</v>
      </c>
      <c r="F27" s="170" t="s">
        <v>311</v>
      </c>
      <c r="G27" s="170" t="s">
        <v>403</v>
      </c>
      <c r="H27" s="170" t="s">
        <v>478</v>
      </c>
      <c r="I27" s="170" t="s">
        <v>479</v>
      </c>
      <c r="J27" s="170" t="s">
        <v>480</v>
      </c>
      <c r="K27" s="170" t="s">
        <v>56</v>
      </c>
      <c r="L27" s="288" t="s">
        <v>542</v>
      </c>
      <c r="M27" s="170" t="s">
        <v>481</v>
      </c>
      <c r="N27" s="170">
        <v>6</v>
      </c>
      <c r="O27" s="170">
        <v>3</v>
      </c>
      <c r="P27" s="170">
        <f t="shared" si="0"/>
        <v>18</v>
      </c>
      <c r="Q27" s="170" t="s">
        <v>451</v>
      </c>
      <c r="R27" s="170">
        <v>10</v>
      </c>
      <c r="S27" s="170">
        <f t="shared" si="2"/>
        <v>180</v>
      </c>
      <c r="T27" s="171" t="str">
        <f t="shared" si="3"/>
        <v>II</v>
      </c>
      <c r="U27" s="172" t="str">
        <f t="shared" si="4"/>
        <v>Aceptable con control específico</v>
      </c>
      <c r="V27" s="170">
        <v>5</v>
      </c>
      <c r="W27" s="170" t="s">
        <v>318</v>
      </c>
      <c r="X27" s="170" t="s">
        <v>318</v>
      </c>
      <c r="Y27" s="170" t="s">
        <v>588</v>
      </c>
      <c r="Z27" s="170" t="s">
        <v>589</v>
      </c>
      <c r="AA27" s="201" t="s">
        <v>484</v>
      </c>
    </row>
    <row r="28" spans="2:27" ht="105" customHeight="1">
      <c r="B28" s="265" t="s">
        <v>548</v>
      </c>
      <c r="C28" s="170" t="s">
        <v>538</v>
      </c>
      <c r="D28" s="175" t="s">
        <v>549</v>
      </c>
      <c r="E28" s="170" t="s">
        <v>621</v>
      </c>
      <c r="F28" s="170" t="s">
        <v>311</v>
      </c>
      <c r="G28" s="282" t="s">
        <v>312</v>
      </c>
      <c r="H28" s="170" t="s">
        <v>550</v>
      </c>
      <c r="I28" s="170" t="s">
        <v>551</v>
      </c>
      <c r="J28" s="170" t="s">
        <v>552</v>
      </c>
      <c r="K28" s="170" t="s">
        <v>56</v>
      </c>
      <c r="L28" s="170" t="s">
        <v>56</v>
      </c>
      <c r="M28" s="170" t="s">
        <v>553</v>
      </c>
      <c r="N28" s="170">
        <v>6</v>
      </c>
      <c r="O28" s="170">
        <v>2</v>
      </c>
      <c r="P28" s="170">
        <v>4</v>
      </c>
      <c r="Q28" s="170" t="s">
        <v>451</v>
      </c>
      <c r="R28" s="170">
        <v>25</v>
      </c>
      <c r="S28" s="170">
        <f>P28*R28</f>
        <v>100</v>
      </c>
      <c r="T28" s="171" t="str">
        <f t="shared" ref="T28:T29" si="5">IF(S28&lt;20,"O",IF(S28&lt;=20,"IV",IF(S28&lt;=120,"III",IF(S28&lt;=500,"II","I"))))</f>
        <v>III</v>
      </c>
      <c r="U28" s="172" t="str">
        <f t="shared" ref="U28:U29" si="6">IF(T28="I","No aceptable",IF(T28="II","Aceptable con control específico",IF(T28="III","Mejorable","Aceptable.")))</f>
        <v>Mejorable</v>
      </c>
      <c r="V28" s="170">
        <v>5</v>
      </c>
      <c r="W28" s="170" t="s">
        <v>318</v>
      </c>
      <c r="X28" s="170" t="s">
        <v>318</v>
      </c>
      <c r="Y28" s="170" t="s">
        <v>318</v>
      </c>
      <c r="Z28" s="170" t="s">
        <v>318</v>
      </c>
      <c r="AA28" s="295" t="s">
        <v>554</v>
      </c>
    </row>
    <row r="29" spans="2:27" ht="105" customHeight="1">
      <c r="B29" s="265" t="s">
        <v>548</v>
      </c>
      <c r="C29" s="170" t="s">
        <v>538</v>
      </c>
      <c r="D29" s="175" t="s">
        <v>549</v>
      </c>
      <c r="E29" s="170" t="s">
        <v>621</v>
      </c>
      <c r="F29" s="170" t="s">
        <v>311</v>
      </c>
      <c r="G29" s="282" t="s">
        <v>312</v>
      </c>
      <c r="H29" s="170" t="s">
        <v>555</v>
      </c>
      <c r="I29" s="170" t="s">
        <v>556</v>
      </c>
      <c r="J29" s="170" t="s">
        <v>557</v>
      </c>
      <c r="K29" s="170" t="s">
        <v>56</v>
      </c>
      <c r="L29" s="170" t="s">
        <v>56</v>
      </c>
      <c r="M29" s="170" t="s">
        <v>558</v>
      </c>
      <c r="N29" s="170">
        <v>6</v>
      </c>
      <c r="O29" s="170">
        <v>2</v>
      </c>
      <c r="P29" s="170">
        <v>4</v>
      </c>
      <c r="Q29" s="170" t="s">
        <v>451</v>
      </c>
      <c r="R29" s="170">
        <v>10</v>
      </c>
      <c r="S29" s="170">
        <f>P29*R29</f>
        <v>40</v>
      </c>
      <c r="T29" s="171" t="str">
        <f t="shared" si="5"/>
        <v>III</v>
      </c>
      <c r="U29" s="172" t="str">
        <f t="shared" si="6"/>
        <v>Mejorable</v>
      </c>
      <c r="V29" s="170">
        <v>5</v>
      </c>
      <c r="W29" s="170" t="s">
        <v>318</v>
      </c>
      <c r="X29" s="170" t="s">
        <v>318</v>
      </c>
      <c r="Y29" s="170" t="s">
        <v>318</v>
      </c>
      <c r="Z29" s="170" t="s">
        <v>559</v>
      </c>
      <c r="AA29" s="201" t="s">
        <v>560</v>
      </c>
    </row>
    <row r="30" spans="2:27" ht="105" customHeight="1">
      <c r="B30" s="265" t="s">
        <v>548</v>
      </c>
      <c r="C30" s="170" t="s">
        <v>538</v>
      </c>
      <c r="D30" s="175" t="s">
        <v>549</v>
      </c>
      <c r="E30" s="170" t="s">
        <v>621</v>
      </c>
      <c r="F30" s="170" t="s">
        <v>311</v>
      </c>
      <c r="G30" s="170" t="s">
        <v>321</v>
      </c>
      <c r="H30" s="170" t="s">
        <v>561</v>
      </c>
      <c r="I30" s="170" t="s">
        <v>562</v>
      </c>
      <c r="J30" s="170" t="s">
        <v>563</v>
      </c>
      <c r="K30" s="170" t="s">
        <v>56</v>
      </c>
      <c r="L30" s="288" t="s">
        <v>622</v>
      </c>
      <c r="M30" s="170" t="s">
        <v>56</v>
      </c>
      <c r="N30" s="170">
        <v>2</v>
      </c>
      <c r="O30" s="170">
        <v>3</v>
      </c>
      <c r="P30" s="170">
        <v>6</v>
      </c>
      <c r="Q30" s="170" t="s">
        <v>451</v>
      </c>
      <c r="R30" s="170">
        <v>25</v>
      </c>
      <c r="S30" s="170">
        <v>150</v>
      </c>
      <c r="T30" s="171" t="str">
        <f t="shared" si="3"/>
        <v>II</v>
      </c>
      <c r="U30" s="172" t="str">
        <f t="shared" si="4"/>
        <v>Aceptable con control específico</v>
      </c>
      <c r="V30" s="170">
        <v>5</v>
      </c>
      <c r="W30" s="170" t="s">
        <v>318</v>
      </c>
      <c r="X30" s="170" t="s">
        <v>318</v>
      </c>
      <c r="Y30" s="170" t="s">
        <v>318</v>
      </c>
      <c r="Z30" s="170" t="s">
        <v>565</v>
      </c>
      <c r="AA30" s="201" t="s">
        <v>318</v>
      </c>
    </row>
    <row r="31" spans="2:27" ht="134.25" customHeight="1">
      <c r="B31" s="265" t="s">
        <v>548</v>
      </c>
      <c r="C31" s="170" t="s">
        <v>538</v>
      </c>
      <c r="D31" s="175" t="s">
        <v>549</v>
      </c>
      <c r="E31" s="170" t="s">
        <v>621</v>
      </c>
      <c r="F31" s="170" t="s">
        <v>311</v>
      </c>
      <c r="G31" s="170" t="s">
        <v>321</v>
      </c>
      <c r="H31" s="170" t="s">
        <v>322</v>
      </c>
      <c r="I31" s="170" t="s">
        <v>323</v>
      </c>
      <c r="J31" s="170" t="s">
        <v>324</v>
      </c>
      <c r="K31" s="170" t="s">
        <v>56</v>
      </c>
      <c r="L31" s="170" t="s">
        <v>623</v>
      </c>
      <c r="M31" s="170" t="s">
        <v>567</v>
      </c>
      <c r="N31" s="170">
        <v>2</v>
      </c>
      <c r="O31" s="170">
        <v>2</v>
      </c>
      <c r="P31" s="170">
        <v>4</v>
      </c>
      <c r="Q31" s="170" t="s">
        <v>451</v>
      </c>
      <c r="R31" s="170">
        <v>100</v>
      </c>
      <c r="S31" s="170">
        <v>400</v>
      </c>
      <c r="T31" s="171" t="str">
        <f t="shared" si="3"/>
        <v>II</v>
      </c>
      <c r="U31" s="172" t="str">
        <f t="shared" si="4"/>
        <v>Aceptable con control específico</v>
      </c>
      <c r="V31" s="170">
        <v>5</v>
      </c>
      <c r="W31" s="170" t="s">
        <v>318</v>
      </c>
      <c r="X31" s="170" t="s">
        <v>318</v>
      </c>
      <c r="Y31" s="170" t="s">
        <v>568</v>
      </c>
      <c r="Z31" s="170" t="s">
        <v>327</v>
      </c>
      <c r="AA31" s="201" t="s">
        <v>569</v>
      </c>
    </row>
    <row r="32" spans="2:27" ht="134.25" customHeight="1">
      <c r="B32" s="261" t="s">
        <v>307</v>
      </c>
      <c r="C32" s="173" t="s">
        <v>308</v>
      </c>
      <c r="D32" s="173" t="s">
        <v>309</v>
      </c>
      <c r="E32" s="173" t="s">
        <v>329</v>
      </c>
      <c r="F32" s="173" t="s">
        <v>311</v>
      </c>
      <c r="G32" s="252" t="s">
        <v>330</v>
      </c>
      <c r="H32" s="252" t="s">
        <v>331</v>
      </c>
      <c r="I32" s="252" t="s">
        <v>332</v>
      </c>
      <c r="J32" s="252" t="s">
        <v>333</v>
      </c>
      <c r="K32" s="170" t="s">
        <v>334</v>
      </c>
      <c r="L32" s="170" t="s">
        <v>335</v>
      </c>
      <c r="M32" s="249" t="s">
        <v>336</v>
      </c>
      <c r="N32" s="170">
        <v>2</v>
      </c>
      <c r="O32" s="170">
        <v>3</v>
      </c>
      <c r="P32" s="170">
        <f t="shared" ref="P32:P37" si="7">N32*O32</f>
        <v>6</v>
      </c>
      <c r="Q32" s="170" t="str">
        <f t="shared" ref="Q32:Q37" si="8">IF(P32&lt;2,"O",IF(P32&lt;=4,"(B)",IF(P32&lt;=8,"(M)",IF(P32&lt;=20,"(A)","(MA)"))))</f>
        <v>(M)</v>
      </c>
      <c r="R32" s="170">
        <v>10</v>
      </c>
      <c r="S32" s="170">
        <f t="shared" ref="S32:S37" si="9">P32*R32</f>
        <v>60</v>
      </c>
      <c r="T32" s="171" t="str">
        <f t="shared" si="3"/>
        <v>III</v>
      </c>
      <c r="U32" s="172" t="str">
        <f t="shared" si="4"/>
        <v>Mejorable</v>
      </c>
      <c r="V32" s="170">
        <v>5</v>
      </c>
      <c r="W32" s="170" t="s">
        <v>318</v>
      </c>
      <c r="X32" s="170" t="s">
        <v>318</v>
      </c>
      <c r="Y32" s="170" t="s">
        <v>318</v>
      </c>
      <c r="Z32" s="170" t="s">
        <v>337</v>
      </c>
      <c r="AA32" s="201" t="s">
        <v>318</v>
      </c>
    </row>
    <row r="33" spans="1:27" ht="134.25" customHeight="1">
      <c r="B33" s="200" t="s">
        <v>307</v>
      </c>
      <c r="C33" s="173" t="s">
        <v>308</v>
      </c>
      <c r="D33" s="173" t="s">
        <v>309</v>
      </c>
      <c r="E33" s="173" t="s">
        <v>329</v>
      </c>
      <c r="F33" s="173" t="s">
        <v>311</v>
      </c>
      <c r="G33" s="173" t="s">
        <v>338</v>
      </c>
      <c r="H33" s="170" t="s">
        <v>339</v>
      </c>
      <c r="I33" s="252" t="s">
        <v>340</v>
      </c>
      <c r="J33" s="252" t="s">
        <v>341</v>
      </c>
      <c r="K33" s="170" t="s">
        <v>56</v>
      </c>
      <c r="L33" s="170" t="s">
        <v>342</v>
      </c>
      <c r="M33" s="170" t="s">
        <v>56</v>
      </c>
      <c r="N33" s="170">
        <v>6</v>
      </c>
      <c r="O33" s="170">
        <v>3</v>
      </c>
      <c r="P33" s="170">
        <f t="shared" si="7"/>
        <v>18</v>
      </c>
      <c r="Q33" s="170" t="str">
        <f t="shared" si="8"/>
        <v>(A)</v>
      </c>
      <c r="R33" s="170">
        <v>10</v>
      </c>
      <c r="S33" s="170">
        <f t="shared" si="9"/>
        <v>180</v>
      </c>
      <c r="T33" s="171" t="str">
        <f t="shared" si="3"/>
        <v>II</v>
      </c>
      <c r="U33" s="172" t="str">
        <f t="shared" si="4"/>
        <v>Aceptable con control específico</v>
      </c>
      <c r="V33" s="170">
        <v>5</v>
      </c>
      <c r="W33" s="170" t="s">
        <v>318</v>
      </c>
      <c r="X33" s="170" t="s">
        <v>318</v>
      </c>
      <c r="Y33" s="170" t="s">
        <v>318</v>
      </c>
      <c r="Z33" s="252" t="s">
        <v>343</v>
      </c>
      <c r="AA33" s="201" t="s">
        <v>318</v>
      </c>
    </row>
    <row r="34" spans="1:27" ht="134.25" customHeight="1">
      <c r="B34" s="200" t="s">
        <v>307</v>
      </c>
      <c r="C34" s="173" t="s">
        <v>308</v>
      </c>
      <c r="D34" s="173" t="s">
        <v>309</v>
      </c>
      <c r="E34" s="173" t="s">
        <v>329</v>
      </c>
      <c r="F34" s="173" t="s">
        <v>311</v>
      </c>
      <c r="G34" s="173" t="s">
        <v>338</v>
      </c>
      <c r="H34" s="170" t="s">
        <v>344</v>
      </c>
      <c r="I34" s="252" t="s">
        <v>345</v>
      </c>
      <c r="J34" s="252" t="s">
        <v>346</v>
      </c>
      <c r="K34" s="170" t="s">
        <v>56</v>
      </c>
      <c r="L34" s="170" t="s">
        <v>347</v>
      </c>
      <c r="M34" s="170" t="s">
        <v>348</v>
      </c>
      <c r="N34" s="170">
        <v>2</v>
      </c>
      <c r="O34" s="170">
        <v>3</v>
      </c>
      <c r="P34" s="170">
        <f t="shared" si="7"/>
        <v>6</v>
      </c>
      <c r="Q34" s="170" t="str">
        <f t="shared" si="8"/>
        <v>(M)</v>
      </c>
      <c r="R34" s="170">
        <v>10</v>
      </c>
      <c r="S34" s="170">
        <f t="shared" si="9"/>
        <v>60</v>
      </c>
      <c r="T34" s="171" t="str">
        <f t="shared" si="3"/>
        <v>III</v>
      </c>
      <c r="U34" s="172" t="str">
        <f t="shared" si="4"/>
        <v>Mejorable</v>
      </c>
      <c r="V34" s="170">
        <v>5</v>
      </c>
      <c r="W34" s="170" t="s">
        <v>318</v>
      </c>
      <c r="X34" s="170" t="s">
        <v>318</v>
      </c>
      <c r="Y34" s="170" t="s">
        <v>318</v>
      </c>
      <c r="Z34" s="170" t="s">
        <v>349</v>
      </c>
      <c r="AA34" s="201" t="s">
        <v>318</v>
      </c>
    </row>
    <row r="35" spans="1:27" ht="134.25" customHeight="1">
      <c r="B35" s="200" t="s">
        <v>307</v>
      </c>
      <c r="C35" s="173" t="s">
        <v>308</v>
      </c>
      <c r="D35" s="173" t="s">
        <v>309</v>
      </c>
      <c r="E35" s="173" t="s">
        <v>329</v>
      </c>
      <c r="F35" s="173" t="s">
        <v>311</v>
      </c>
      <c r="G35" s="173" t="s">
        <v>338</v>
      </c>
      <c r="H35" s="252" t="s">
        <v>350</v>
      </c>
      <c r="I35" s="252" t="s">
        <v>351</v>
      </c>
      <c r="J35" s="252" t="s">
        <v>352</v>
      </c>
      <c r="K35" s="173" t="s">
        <v>353</v>
      </c>
      <c r="L35" s="170" t="s">
        <v>56</v>
      </c>
      <c r="M35" s="170" t="s">
        <v>354</v>
      </c>
      <c r="N35" s="170">
        <v>6</v>
      </c>
      <c r="O35" s="170">
        <v>4</v>
      </c>
      <c r="P35" s="170">
        <f t="shared" si="7"/>
        <v>24</v>
      </c>
      <c r="Q35" s="170" t="str">
        <f t="shared" si="8"/>
        <v>(MA)</v>
      </c>
      <c r="R35" s="170">
        <v>10</v>
      </c>
      <c r="S35" s="170">
        <f t="shared" si="9"/>
        <v>240</v>
      </c>
      <c r="T35" s="171" t="str">
        <f t="shared" si="3"/>
        <v>II</v>
      </c>
      <c r="U35" s="172" t="str">
        <f t="shared" si="4"/>
        <v>Aceptable con control específico</v>
      </c>
      <c r="V35" s="170">
        <v>5</v>
      </c>
      <c r="W35" s="170" t="s">
        <v>318</v>
      </c>
      <c r="X35" s="170" t="s">
        <v>318</v>
      </c>
      <c r="Y35" s="170" t="s">
        <v>318</v>
      </c>
      <c r="Z35" s="253" t="s">
        <v>355</v>
      </c>
      <c r="AA35" s="201" t="s">
        <v>318</v>
      </c>
    </row>
    <row r="36" spans="1:27" ht="134.25" customHeight="1">
      <c r="B36" s="261" t="s">
        <v>307</v>
      </c>
      <c r="C36" s="173" t="s">
        <v>308</v>
      </c>
      <c r="D36" s="173" t="s">
        <v>309</v>
      </c>
      <c r="E36" s="173" t="s">
        <v>329</v>
      </c>
      <c r="F36" s="173" t="s">
        <v>311</v>
      </c>
      <c r="G36" s="173" t="s">
        <v>338</v>
      </c>
      <c r="H36" s="252" t="s">
        <v>356</v>
      </c>
      <c r="I36" s="252" t="s">
        <v>357</v>
      </c>
      <c r="J36" s="252" t="s">
        <v>358</v>
      </c>
      <c r="K36" s="170" t="s">
        <v>353</v>
      </c>
      <c r="L36" s="170" t="s">
        <v>335</v>
      </c>
      <c r="M36" s="170" t="s">
        <v>348</v>
      </c>
      <c r="N36" s="170">
        <v>6</v>
      </c>
      <c r="O36" s="170">
        <v>3</v>
      </c>
      <c r="P36" s="170">
        <f t="shared" si="7"/>
        <v>18</v>
      </c>
      <c r="Q36" s="170" t="str">
        <f t="shared" si="8"/>
        <v>(A)</v>
      </c>
      <c r="R36" s="170">
        <v>10</v>
      </c>
      <c r="S36" s="170">
        <f t="shared" si="9"/>
        <v>180</v>
      </c>
      <c r="T36" s="171" t="str">
        <f t="shared" si="3"/>
        <v>II</v>
      </c>
      <c r="U36" s="172" t="str">
        <f t="shared" si="4"/>
        <v>Aceptable con control específico</v>
      </c>
      <c r="V36" s="170">
        <v>5</v>
      </c>
      <c r="W36" s="170" t="s">
        <v>318</v>
      </c>
      <c r="X36" s="170" t="s">
        <v>318</v>
      </c>
      <c r="Y36" s="170" t="s">
        <v>318</v>
      </c>
      <c r="Z36" s="253" t="s">
        <v>359</v>
      </c>
      <c r="AA36" s="201" t="s">
        <v>318</v>
      </c>
    </row>
    <row r="37" spans="1:27" ht="134.25" customHeight="1">
      <c r="B37" s="200" t="s">
        <v>307</v>
      </c>
      <c r="C37" s="173" t="s">
        <v>308</v>
      </c>
      <c r="D37" s="173" t="s">
        <v>309</v>
      </c>
      <c r="E37" s="173" t="s">
        <v>329</v>
      </c>
      <c r="F37" s="173" t="s">
        <v>311</v>
      </c>
      <c r="G37" s="173" t="s">
        <v>338</v>
      </c>
      <c r="H37" s="252" t="s">
        <v>360</v>
      </c>
      <c r="I37" s="252" t="s">
        <v>361</v>
      </c>
      <c r="J37" s="252" t="s">
        <v>362</v>
      </c>
      <c r="K37" s="170" t="s">
        <v>353</v>
      </c>
      <c r="L37" s="170" t="s">
        <v>56</v>
      </c>
      <c r="M37" s="170" t="s">
        <v>363</v>
      </c>
      <c r="N37" s="170">
        <v>6</v>
      </c>
      <c r="O37" s="170">
        <v>3</v>
      </c>
      <c r="P37" s="170">
        <f t="shared" si="7"/>
        <v>18</v>
      </c>
      <c r="Q37" s="170" t="str">
        <f t="shared" si="8"/>
        <v>(A)</v>
      </c>
      <c r="R37" s="170">
        <v>10</v>
      </c>
      <c r="S37" s="170">
        <f t="shared" si="9"/>
        <v>180</v>
      </c>
      <c r="T37" s="171" t="str">
        <f t="shared" si="3"/>
        <v>II</v>
      </c>
      <c r="U37" s="172" t="str">
        <f t="shared" si="4"/>
        <v>Aceptable con control específico</v>
      </c>
      <c r="V37" s="170">
        <v>5</v>
      </c>
      <c r="W37" s="170" t="s">
        <v>318</v>
      </c>
      <c r="X37" s="170" t="s">
        <v>318</v>
      </c>
      <c r="Y37" s="170" t="s">
        <v>318</v>
      </c>
      <c r="Z37" s="253" t="s">
        <v>364</v>
      </c>
      <c r="AA37" s="201" t="s">
        <v>318</v>
      </c>
    </row>
    <row r="38" spans="1:27" s="229" customFormat="1" ht="281.25" customHeight="1">
      <c r="B38" s="200" t="s">
        <v>307</v>
      </c>
      <c r="C38" s="173" t="s">
        <v>308</v>
      </c>
      <c r="D38" s="173" t="s">
        <v>309</v>
      </c>
      <c r="E38" s="173" t="s">
        <v>365</v>
      </c>
      <c r="F38" s="173" t="s">
        <v>311</v>
      </c>
      <c r="G38" s="173" t="s">
        <v>338</v>
      </c>
      <c r="H38" s="252" t="s">
        <v>366</v>
      </c>
      <c r="I38" s="252" t="s">
        <v>367</v>
      </c>
      <c r="J38" s="252" t="s">
        <v>368</v>
      </c>
      <c r="K38" s="170" t="s">
        <v>56</v>
      </c>
      <c r="L38" s="170" t="s">
        <v>369</v>
      </c>
      <c r="M38" s="170" t="s">
        <v>370</v>
      </c>
      <c r="N38" s="170">
        <v>6</v>
      </c>
      <c r="O38" s="170">
        <v>2</v>
      </c>
      <c r="P38" s="170">
        <f t="shared" ref="P38" si="10">+N38*O38</f>
        <v>12</v>
      </c>
      <c r="Q38" s="170" t="str">
        <f t="shared" ref="Q38" si="11">IF(P38&lt;2,"O",IF(P38&lt;=4,"(B)",IF(P38&lt;=8,"(M)",IF(P38&lt;=20,"(A)","(MA)"))))</f>
        <v>(A)</v>
      </c>
      <c r="R38" s="170">
        <v>10</v>
      </c>
      <c r="S38" s="170">
        <f t="shared" ref="S38" si="12">+P38*R38</f>
        <v>120</v>
      </c>
      <c r="T38" s="171" t="str">
        <f t="shared" si="3"/>
        <v>III</v>
      </c>
      <c r="U38" s="172" t="str">
        <f t="shared" si="4"/>
        <v>Mejorable</v>
      </c>
      <c r="V38" s="170">
        <v>5</v>
      </c>
      <c r="W38" s="170" t="s">
        <v>318</v>
      </c>
      <c r="X38" s="170" t="s">
        <v>318</v>
      </c>
      <c r="Y38" s="170" t="s">
        <v>318</v>
      </c>
      <c r="Z38" s="252" t="s">
        <v>371</v>
      </c>
      <c r="AA38" s="201" t="s">
        <v>318</v>
      </c>
    </row>
    <row r="39" spans="1:27" ht="105" customHeight="1">
      <c r="B39" s="265" t="s">
        <v>548</v>
      </c>
      <c r="C39" s="170" t="s">
        <v>538</v>
      </c>
      <c r="D39" s="175" t="s">
        <v>549</v>
      </c>
      <c r="E39" s="170" t="s">
        <v>621</v>
      </c>
      <c r="F39" s="170" t="s">
        <v>311</v>
      </c>
      <c r="G39" s="170" t="s">
        <v>403</v>
      </c>
      <c r="H39" s="170" t="s">
        <v>468</v>
      </c>
      <c r="I39" s="170" t="s">
        <v>570</v>
      </c>
      <c r="J39" s="170" t="s">
        <v>571</v>
      </c>
      <c r="K39" s="170" t="s">
        <v>56</v>
      </c>
      <c r="L39" s="288" t="s">
        <v>624</v>
      </c>
      <c r="M39" s="170" t="s">
        <v>56</v>
      </c>
      <c r="N39" s="170">
        <v>6</v>
      </c>
      <c r="O39" s="170">
        <v>2</v>
      </c>
      <c r="P39" s="170">
        <v>12</v>
      </c>
      <c r="Q39" s="170" t="s">
        <v>451</v>
      </c>
      <c r="R39" s="170">
        <v>25</v>
      </c>
      <c r="S39" s="170">
        <v>300</v>
      </c>
      <c r="T39" s="171" t="str">
        <f t="shared" si="3"/>
        <v>II</v>
      </c>
      <c r="U39" s="172" t="str">
        <f t="shared" si="4"/>
        <v>Aceptable con control específico</v>
      </c>
      <c r="V39" s="170">
        <v>5</v>
      </c>
      <c r="W39" s="170" t="s">
        <v>318</v>
      </c>
      <c r="X39" s="170" t="s">
        <v>318</v>
      </c>
      <c r="Y39" s="170" t="s">
        <v>318</v>
      </c>
      <c r="Z39" s="170" t="s">
        <v>625</v>
      </c>
      <c r="AA39" s="201" t="s">
        <v>318</v>
      </c>
    </row>
    <row r="40" spans="1:27" ht="105" customHeight="1">
      <c r="B40" s="265" t="s">
        <v>537</v>
      </c>
      <c r="C40" s="170" t="s">
        <v>538</v>
      </c>
      <c r="D40" s="175" t="s">
        <v>539</v>
      </c>
      <c r="E40" s="170" t="s">
        <v>621</v>
      </c>
      <c r="F40" s="170" t="s">
        <v>311</v>
      </c>
      <c r="G40" s="170" t="s">
        <v>403</v>
      </c>
      <c r="H40" s="170" t="s">
        <v>468</v>
      </c>
      <c r="I40" s="170" t="s">
        <v>478</v>
      </c>
      <c r="J40" s="170" t="s">
        <v>541</v>
      </c>
      <c r="K40" s="170" t="s">
        <v>56</v>
      </c>
      <c r="L40" s="288" t="s">
        <v>542</v>
      </c>
      <c r="M40" s="170" t="s">
        <v>56</v>
      </c>
      <c r="N40" s="170">
        <v>6</v>
      </c>
      <c r="O40" s="170">
        <v>2</v>
      </c>
      <c r="P40" s="170">
        <v>4</v>
      </c>
      <c r="Q40" s="170" t="s">
        <v>451</v>
      </c>
      <c r="R40" s="170">
        <v>100</v>
      </c>
      <c r="S40" s="170">
        <v>400</v>
      </c>
      <c r="T40" s="171" t="str">
        <f t="shared" si="3"/>
        <v>II</v>
      </c>
      <c r="U40" s="172" t="str">
        <f t="shared" si="4"/>
        <v>Aceptable con control específico</v>
      </c>
      <c r="V40" s="170">
        <v>5</v>
      </c>
      <c r="W40" s="170" t="s">
        <v>318</v>
      </c>
      <c r="X40" s="170" t="s">
        <v>318</v>
      </c>
      <c r="Y40" s="170" t="s">
        <v>318</v>
      </c>
      <c r="Z40" s="170" t="s">
        <v>573</v>
      </c>
      <c r="AA40" s="201" t="s">
        <v>481</v>
      </c>
    </row>
    <row r="41" spans="1:27" ht="105" customHeight="1">
      <c r="B41" s="265" t="s">
        <v>537</v>
      </c>
      <c r="C41" s="170" t="s">
        <v>538</v>
      </c>
      <c r="D41" s="175" t="s">
        <v>539</v>
      </c>
      <c r="E41" s="170" t="s">
        <v>621</v>
      </c>
      <c r="F41" s="170" t="s">
        <v>311</v>
      </c>
      <c r="G41" s="170" t="s">
        <v>403</v>
      </c>
      <c r="H41" s="170" t="s">
        <v>468</v>
      </c>
      <c r="I41" s="170" t="s">
        <v>544</v>
      </c>
      <c r="J41" s="170" t="s">
        <v>545</v>
      </c>
      <c r="K41" s="170" t="s">
        <v>56</v>
      </c>
      <c r="L41" s="288" t="s">
        <v>622</v>
      </c>
      <c r="M41" s="170" t="s">
        <v>56</v>
      </c>
      <c r="N41" s="170">
        <v>6</v>
      </c>
      <c r="O41" s="170">
        <v>2</v>
      </c>
      <c r="P41" s="170">
        <v>4</v>
      </c>
      <c r="Q41" s="170" t="s">
        <v>451</v>
      </c>
      <c r="R41" s="170">
        <v>100</v>
      </c>
      <c r="S41" s="170">
        <v>400</v>
      </c>
      <c r="T41" s="171" t="str">
        <f t="shared" si="3"/>
        <v>II</v>
      </c>
      <c r="U41" s="172" t="str">
        <f t="shared" si="4"/>
        <v>Aceptable con control específico</v>
      </c>
      <c r="V41" s="170">
        <v>5</v>
      </c>
      <c r="W41" s="170" t="s">
        <v>318</v>
      </c>
      <c r="X41" s="170" t="s">
        <v>318</v>
      </c>
      <c r="Y41" s="170" t="s">
        <v>318</v>
      </c>
      <c r="Z41" s="170" t="s">
        <v>625</v>
      </c>
      <c r="AA41" s="201" t="s">
        <v>318</v>
      </c>
    </row>
    <row r="42" spans="1:27" s="161" customFormat="1" ht="105" customHeight="1">
      <c r="B42" s="266" t="s">
        <v>473</v>
      </c>
      <c r="C42" s="267" t="s">
        <v>308</v>
      </c>
      <c r="D42" s="267" t="s">
        <v>501</v>
      </c>
      <c r="E42" s="267" t="s">
        <v>502</v>
      </c>
      <c r="F42" s="267" t="s">
        <v>311</v>
      </c>
      <c r="G42" s="267" t="s">
        <v>403</v>
      </c>
      <c r="H42" s="267" t="s">
        <v>478</v>
      </c>
      <c r="I42" s="267" t="s">
        <v>479</v>
      </c>
      <c r="J42" s="267" t="s">
        <v>480</v>
      </c>
      <c r="K42" s="267" t="s">
        <v>56</v>
      </c>
      <c r="L42" s="267" t="s">
        <v>56</v>
      </c>
      <c r="M42" s="267" t="s">
        <v>481</v>
      </c>
      <c r="N42" s="267">
        <v>6</v>
      </c>
      <c r="O42" s="267">
        <v>3</v>
      </c>
      <c r="P42" s="267">
        <v>8</v>
      </c>
      <c r="Q42" s="267" t="s">
        <v>451</v>
      </c>
      <c r="R42" s="267">
        <v>10</v>
      </c>
      <c r="S42" s="267">
        <f t="shared" ref="S42" si="13">P42*R42</f>
        <v>80</v>
      </c>
      <c r="T42" s="268" t="str">
        <f t="shared" si="3"/>
        <v>III</v>
      </c>
      <c r="U42" s="269" t="str">
        <f t="shared" si="4"/>
        <v>Mejorable</v>
      </c>
      <c r="V42" s="267">
        <v>5</v>
      </c>
      <c r="W42" s="267" t="s">
        <v>318</v>
      </c>
      <c r="X42" s="267" t="s">
        <v>318</v>
      </c>
      <c r="Y42" s="267" t="s">
        <v>482</v>
      </c>
      <c r="Z42" s="267" t="s">
        <v>542</v>
      </c>
      <c r="AA42" s="270" t="s">
        <v>484</v>
      </c>
    </row>
    <row r="43" spans="1:27" s="123" customFormat="1" ht="18.75" customHeight="1">
      <c r="A43" s="549" t="s">
        <v>503</v>
      </c>
      <c r="B43" s="549"/>
      <c r="C43" s="549"/>
      <c r="D43" s="228" t="s">
        <v>504</v>
      </c>
      <c r="E43" s="227"/>
      <c r="Z43" s="126"/>
    </row>
    <row r="44" spans="1:27" s="123" customFormat="1" ht="13.5" customHeight="1">
      <c r="A44" s="549"/>
      <c r="B44" s="549"/>
      <c r="C44" s="549"/>
      <c r="D44" s="228" t="s">
        <v>487</v>
      </c>
      <c r="E44" s="227"/>
      <c r="Z44" s="126"/>
    </row>
    <row r="45" spans="1:27">
      <c r="W45" s="123"/>
      <c r="X45" s="123"/>
    </row>
    <row r="46" spans="1:27">
      <c r="W46" s="123"/>
      <c r="X46" s="123"/>
    </row>
    <row r="47" spans="1:27">
      <c r="W47" s="123"/>
      <c r="X47" s="123"/>
    </row>
    <row r="48" spans="1:27">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row r="363" spans="23:24">
      <c r="W363" s="123"/>
      <c r="X363" s="123"/>
    </row>
    <row r="364" spans="23:24">
      <c r="W364" s="123"/>
      <c r="X364" s="123"/>
    </row>
    <row r="365" spans="23:24">
      <c r="W365" s="123"/>
      <c r="X365" s="123"/>
    </row>
    <row r="366" spans="23:24">
      <c r="W366" s="123"/>
      <c r="X366" s="123"/>
    </row>
    <row r="367" spans="23:24">
      <c r="W367" s="123"/>
      <c r="X367" s="123"/>
    </row>
    <row r="368" spans="23:24">
      <c r="W368" s="123"/>
      <c r="X368" s="123"/>
    </row>
    <row r="369" spans="23:24">
      <c r="W369" s="123"/>
      <c r="X369" s="123"/>
    </row>
    <row r="370" spans="23:24">
      <c r="W370" s="123"/>
      <c r="X370" s="123"/>
    </row>
    <row r="371" spans="23:24">
      <c r="W371" s="123"/>
      <c r="X371" s="123"/>
    </row>
    <row r="372" spans="23:24">
      <c r="W372" s="123"/>
      <c r="X372" s="123"/>
    </row>
    <row r="373" spans="23:24">
      <c r="W373" s="123"/>
      <c r="X373" s="123"/>
    </row>
  </sheetData>
  <sheetProtection algorithmName="SHA-512" hashValue="3gFMWpddoh7XQk4pg5FSdlXwxy35uSJqwWlMoklTiA1851vqusYlwI4no2+guQMLGLQTM/P523AHhkhDYt2bdw==" saltValue="Y2kmhN13mkgAZl/ndhMwAA==" spinCount="100000" sheet="1" formatCells="0" formatColumns="0" formatRows="0" insertColumns="0" insertRows="0" insertHyperlinks="0" deleteColumns="0" deleteRows="0" sort="0" pivotTables="0"/>
  <autoFilter ref="G10:I44"/>
  <mergeCells count="24">
    <mergeCell ref="N9:T9"/>
    <mergeCell ref="V9:V10"/>
    <mergeCell ref="W9:AA9"/>
    <mergeCell ref="D9:D10"/>
    <mergeCell ref="E9:E10"/>
    <mergeCell ref="F9:F10"/>
    <mergeCell ref="G9:I9"/>
    <mergeCell ref="J9:J10"/>
    <mergeCell ref="A43:C44"/>
    <mergeCell ref="B2:D5"/>
    <mergeCell ref="E2:Y2"/>
    <mergeCell ref="Z2:AA2"/>
    <mergeCell ref="E3:Y3"/>
    <mergeCell ref="Z3:AA3"/>
    <mergeCell ref="E4:Y5"/>
    <mergeCell ref="Z4:AA4"/>
    <mergeCell ref="Z5:AA5"/>
    <mergeCell ref="B7:D7"/>
    <mergeCell ref="E7:M7"/>
    <mergeCell ref="U7:W7"/>
    <mergeCell ref="X7:Y7"/>
    <mergeCell ref="B9:B10"/>
    <mergeCell ref="C9:C10"/>
    <mergeCell ref="K9:M9"/>
  </mergeCells>
  <conditionalFormatting sqref="F11 P12:Q13 S12:S13 P19:Q20 S19:S20 S22:S25 P22:Q25">
    <cfRule type="cellIs" dxfId="953" priority="175" operator="equal">
      <formula>"MEDIA"</formula>
    </cfRule>
    <cfRule type="cellIs" dxfId="952" priority="176" operator="equal">
      <formula>"BAJA"</formula>
    </cfRule>
    <cfRule type="cellIs" dxfId="951" priority="177" operator="equal">
      <formula>"MUY ALTA"</formula>
    </cfRule>
  </conditionalFormatting>
  <conditionalFormatting sqref="S42:T42">
    <cfRule type="cellIs" dxfId="950" priority="160" operator="equal">
      <formula>"MEDIA"</formula>
    </cfRule>
    <cfRule type="cellIs" dxfId="949" priority="161" operator="equal">
      <formula>"BAJA"</formula>
    </cfRule>
    <cfRule type="cellIs" dxfId="948" priority="162" operator="equal">
      <formula>"MUY ALTA"</formula>
    </cfRule>
  </conditionalFormatting>
  <conditionalFormatting sqref="T12:T13 T39:T42 T19:T20 T30:T31 T22:T25">
    <cfRule type="cellIs" dxfId="947" priority="154" operator="equal">
      <formula>"II"</formula>
    </cfRule>
    <cfRule type="cellIs" dxfId="946" priority="155" operator="equal">
      <formula>"III"</formula>
    </cfRule>
    <cfRule type="cellIs" dxfId="945" priority="156" operator="equal">
      <formula>"I"</formula>
    </cfRule>
    <cfRule type="cellIs" dxfId="944" priority="157" operator="equal">
      <formula>"IV"</formula>
    </cfRule>
  </conditionalFormatting>
  <conditionalFormatting sqref="U12:U13 U39:U42 U19:U20 U30:U31 U22:U25">
    <cfRule type="containsText" dxfId="943" priority="151" operator="containsText" text="Mejorable">
      <formula>NOT(ISERROR(SEARCH("Mejorable",U12)))</formula>
    </cfRule>
    <cfRule type="containsText" dxfId="942" priority="152" operator="containsText" text="Aceptable.">
      <formula>NOT(ISERROR(SEARCH("Aceptable.",U12)))</formula>
    </cfRule>
    <cfRule type="containsText" dxfId="941" priority="153" operator="containsText" text="Aceptable con control específico">
      <formula>NOT(ISERROR(SEARCH("Aceptable con control específico",U12)))</formula>
    </cfRule>
  </conditionalFormatting>
  <conditionalFormatting sqref="V42">
    <cfRule type="containsText" dxfId="940" priority="158" operator="containsText" text="Aceptable con control específico">
      <formula>NOT(ISERROR(SEARCH(("Aceptable con control específico"),(V42))))</formula>
    </cfRule>
    <cfRule type="cellIs" dxfId="939" priority="159" stopIfTrue="1" operator="equal">
      <formula>"Aceptable"</formula>
    </cfRule>
  </conditionalFormatting>
  <conditionalFormatting sqref="P38:Q38 S38">
    <cfRule type="cellIs" dxfId="938" priority="121" operator="equal">
      <formula>"MEDIA"</formula>
    </cfRule>
    <cfRule type="cellIs" dxfId="937" priority="122" operator="equal">
      <formula>"BAJA"</formula>
    </cfRule>
    <cfRule type="cellIs" dxfId="936" priority="123" operator="equal">
      <formula>"MUY ALTA"</formula>
    </cfRule>
  </conditionalFormatting>
  <conditionalFormatting sqref="T38">
    <cfRule type="cellIs" dxfId="935" priority="124" operator="equal">
      <formula>"II"</formula>
    </cfRule>
    <cfRule type="cellIs" dxfId="934" priority="125" operator="equal">
      <formula>"III"</formula>
    </cfRule>
    <cfRule type="cellIs" dxfId="933" priority="126" operator="equal">
      <formula>"I"</formula>
    </cfRule>
    <cfRule type="cellIs" dxfId="932" priority="127" operator="equal">
      <formula>"IV"</formula>
    </cfRule>
  </conditionalFormatting>
  <conditionalFormatting sqref="U38">
    <cfRule type="containsText" dxfId="931" priority="128" operator="containsText" text="Mejorable">
      <formula>NOT(ISERROR(SEARCH("Mejorable",U38)))</formula>
    </cfRule>
    <cfRule type="containsText" dxfId="930" priority="129" operator="containsText" text="Aceptable.">
      <formula>NOT(ISERROR(SEARCH("Aceptable.",U38)))</formula>
    </cfRule>
    <cfRule type="containsText" dxfId="929" priority="130" operator="containsText" text="Aceptable con control específico">
      <formula>NOT(ISERROR(SEARCH("Aceptable con control específico",U38)))</formula>
    </cfRule>
  </conditionalFormatting>
  <conditionalFormatting sqref="S14 P14:Q14">
    <cfRule type="cellIs" dxfId="928" priority="118" operator="equal">
      <formula>"MEDIA"</formula>
    </cfRule>
    <cfRule type="cellIs" dxfId="927" priority="118" operator="equal">
      <formula>"BAJA"</formula>
    </cfRule>
    <cfRule type="cellIs" dxfId="926" priority="118" operator="equal">
      <formula>"MUY ALTA"</formula>
    </cfRule>
  </conditionalFormatting>
  <conditionalFormatting sqref="T14">
    <cfRule type="cellIs" dxfId="925" priority="114" operator="equal">
      <formula>"II"</formula>
    </cfRule>
    <cfRule type="cellIs" dxfId="924" priority="115" operator="equal">
      <formula>"III"</formula>
    </cfRule>
    <cfRule type="cellIs" dxfId="923" priority="116" operator="equal">
      <formula>"I"</formula>
    </cfRule>
    <cfRule type="cellIs" dxfId="922" priority="117" operator="equal">
      <formula>"IV"</formula>
    </cfRule>
  </conditionalFormatting>
  <conditionalFormatting sqref="U14">
    <cfRule type="containsText" dxfId="921" priority="111" operator="containsText" text="Mejorable">
      <formula>NOT(ISERROR(SEARCH("Mejorable",U14)))</formula>
    </cfRule>
    <cfRule type="containsText" dxfId="920" priority="112" operator="containsText" text="Aceptable.">
      <formula>NOT(ISERROR(SEARCH("Aceptable.",U14)))</formula>
    </cfRule>
    <cfRule type="containsText" dxfId="919" priority="113" operator="containsText" text="Aceptable con control específico">
      <formula>NOT(ISERROR(SEARCH("Aceptable con control específico",U14)))</formula>
    </cfRule>
  </conditionalFormatting>
  <conditionalFormatting sqref="P15:Q15 S15">
    <cfRule type="cellIs" dxfId="918" priority="108" operator="equal">
      <formula>"MEDIA"</formula>
    </cfRule>
    <cfRule type="cellIs" dxfId="917" priority="108" operator="equal">
      <formula>"BAJA"</formula>
    </cfRule>
    <cfRule type="cellIs" dxfId="916" priority="108" operator="equal">
      <formula>"MUY ALTA"</formula>
    </cfRule>
  </conditionalFormatting>
  <conditionalFormatting sqref="T15">
    <cfRule type="cellIs" dxfId="915" priority="104" operator="equal">
      <formula>"II"</formula>
    </cfRule>
    <cfRule type="cellIs" dxfId="914" priority="104" operator="equal">
      <formula>"III"</formula>
    </cfRule>
    <cfRule type="cellIs" dxfId="913" priority="104" operator="equal">
      <formula>"I"</formula>
    </cfRule>
    <cfRule type="cellIs" dxfId="912" priority="104" operator="equal">
      <formula>"IV"</formula>
    </cfRule>
  </conditionalFormatting>
  <conditionalFormatting sqref="U15">
    <cfRule type="containsText" dxfId="911" priority="102" operator="containsText" text="Mejorable">
      <formula>NOT(ISERROR(SEARCH("Mejorable",U15)))</formula>
    </cfRule>
    <cfRule type="containsText" dxfId="910" priority="103" operator="containsText" text="Aceptable.">
      <formula>NOT(ISERROR(SEARCH("Aceptable.",U15)))</formula>
    </cfRule>
    <cfRule type="containsText" dxfId="909" priority="178" operator="containsText" text="Aceptable con control específico">
      <formula>NOT(ISERROR(SEARCH("Aceptable con control específico",U15)))</formula>
    </cfRule>
  </conditionalFormatting>
  <conditionalFormatting sqref="P16:Q16 S16">
    <cfRule type="cellIs" dxfId="908" priority="98" operator="equal">
      <formula>"MEDIA"</formula>
    </cfRule>
    <cfRule type="cellIs" dxfId="907" priority="98" operator="equal">
      <formula>"BAJA"</formula>
    </cfRule>
    <cfRule type="cellIs" dxfId="906" priority="98" operator="equal">
      <formula>"MUY ALTA"</formula>
    </cfRule>
  </conditionalFormatting>
  <conditionalFormatting sqref="T16">
    <cfRule type="cellIs" dxfId="905" priority="94" operator="equal">
      <formula>"II"</formula>
    </cfRule>
  </conditionalFormatting>
  <conditionalFormatting sqref="U16">
    <cfRule type="containsText" dxfId="904" priority="92" operator="containsText" text="Mejorable">
      <formula>NOT(ISERROR(SEARCH("Mejorable",U16)))</formula>
    </cfRule>
    <cfRule type="containsText" dxfId="903" priority="93" operator="containsText" text="Aceptable.">
      <formula>NOT(ISERROR(SEARCH("Aceptable.",U16)))</formula>
    </cfRule>
    <cfRule type="containsText" dxfId="902" priority="179" operator="containsText" text="Aceptable con control específico">
      <formula>NOT(ISERROR(SEARCH("Aceptable con control específico",U16)))</formula>
    </cfRule>
  </conditionalFormatting>
  <conditionalFormatting sqref="P18:Q18 S18">
    <cfRule type="cellIs" dxfId="901" priority="88" operator="equal">
      <formula>"MEDIA"</formula>
    </cfRule>
    <cfRule type="cellIs" dxfId="900" priority="89" operator="equal">
      <formula>"BAJA"</formula>
    </cfRule>
    <cfRule type="cellIs" dxfId="899" priority="90" operator="equal">
      <formula>"MUY ALTA"</formula>
    </cfRule>
  </conditionalFormatting>
  <conditionalFormatting sqref="T18">
    <cfRule type="cellIs" dxfId="898" priority="81" operator="equal">
      <formula>"II"</formula>
    </cfRule>
    <cfRule type="cellIs" dxfId="897" priority="82" operator="equal">
      <formula>"III"</formula>
    </cfRule>
    <cfRule type="cellIs" dxfId="896" priority="83" operator="equal">
      <formula>"I"</formula>
    </cfRule>
    <cfRule type="cellIs" dxfId="895" priority="84" operator="equal">
      <formula>"IV"</formula>
    </cfRule>
  </conditionalFormatting>
  <conditionalFormatting sqref="U18">
    <cfRule type="containsText" dxfId="894" priority="85" operator="containsText" text="Mejorable">
      <formula>NOT(ISERROR(SEARCH("Mejorable",U18)))</formula>
    </cfRule>
    <cfRule type="containsText" dxfId="893" priority="86" operator="containsText" text="Aceptable.">
      <formula>NOT(ISERROR(SEARCH("Aceptable.",U18)))</formula>
    </cfRule>
    <cfRule type="containsText" dxfId="892" priority="87" operator="containsText" text="Aceptable con control específico">
      <formula>NOT(ISERROR(SEARCH("Aceptable con control específico",U18)))</formula>
    </cfRule>
  </conditionalFormatting>
  <conditionalFormatting sqref="P17:Q17 S17">
    <cfRule type="cellIs" dxfId="891" priority="75" operator="equal">
      <formula>"MEDIA"</formula>
    </cfRule>
    <cfRule type="cellIs" dxfId="890" priority="76" operator="equal">
      <formula>"BAJA"</formula>
    </cfRule>
    <cfRule type="cellIs" dxfId="889" priority="77" operator="equal">
      <formula>"MUY ALTA"</formula>
    </cfRule>
  </conditionalFormatting>
  <conditionalFormatting sqref="T17">
    <cfRule type="cellIs" dxfId="888" priority="71" operator="equal">
      <formula>"II"</formula>
    </cfRule>
    <cfRule type="cellIs" dxfId="887" priority="74" operator="equal">
      <formula>"III"</formula>
    </cfRule>
  </conditionalFormatting>
  <conditionalFormatting sqref="U17">
    <cfRule type="containsText" dxfId="886" priority="72" operator="containsText" text="Mejorable">
      <formula>NOT(ISERROR(SEARCH("Mejorable",U17)))</formula>
    </cfRule>
    <cfRule type="containsText" dxfId="885" priority="73" operator="containsText" text="Aceptable.">
      <formula>NOT(ISERROR(SEARCH("Aceptable.",U17)))</formula>
    </cfRule>
  </conditionalFormatting>
  <conditionalFormatting sqref="P26 S26:T26">
    <cfRule type="cellIs" dxfId="884" priority="68" operator="equal">
      <formula>"MEDIA"</formula>
    </cfRule>
    <cfRule type="cellIs" dxfId="883" priority="69" operator="equal">
      <formula>"BAJA"</formula>
    </cfRule>
    <cfRule type="cellIs" dxfId="882" priority="70" operator="equal">
      <formula>"MUY ALTA"</formula>
    </cfRule>
  </conditionalFormatting>
  <conditionalFormatting sqref="Q26">
    <cfRule type="cellIs" dxfId="881" priority="62" operator="equal">
      <formula>"MEDIA"</formula>
    </cfRule>
    <cfRule type="cellIs" dxfId="880" priority="63" operator="equal">
      <formula>"BAJA"</formula>
    </cfRule>
    <cfRule type="cellIs" dxfId="879" priority="64" operator="equal">
      <formula>"MUY ALTA"</formula>
    </cfRule>
  </conditionalFormatting>
  <conditionalFormatting sqref="T26">
    <cfRule type="cellIs" dxfId="878" priority="58" operator="equal">
      <formula>"II"</formula>
    </cfRule>
    <cfRule type="cellIs" dxfId="877" priority="59" operator="equal">
      <formula>"III"</formula>
    </cfRule>
    <cfRule type="cellIs" dxfId="876" priority="60" operator="equal">
      <formula>"I"</formula>
    </cfRule>
    <cfRule type="cellIs" dxfId="875" priority="61" operator="equal">
      <formula>"IV"</formula>
    </cfRule>
  </conditionalFormatting>
  <conditionalFormatting sqref="U26">
    <cfRule type="containsText" dxfId="874" priority="65" operator="containsText" text="Mejorable">
      <formula>NOT(ISERROR(SEARCH("Mejorable",U26)))</formula>
    </cfRule>
    <cfRule type="containsText" dxfId="873" priority="66" operator="containsText" text="Aceptable.">
      <formula>NOT(ISERROR(SEARCH("Aceptable.",U26)))</formula>
    </cfRule>
    <cfRule type="containsText" dxfId="872" priority="67" operator="containsText" text="Aceptable con control específico">
      <formula>NOT(ISERROR(SEARCH("Aceptable con control específico",U26)))</formula>
    </cfRule>
  </conditionalFormatting>
  <conditionalFormatting sqref="P27">
    <cfRule type="cellIs" dxfId="871" priority="55" operator="equal">
      <formula>"MEDIA"</formula>
    </cfRule>
    <cfRule type="cellIs" dxfId="870" priority="56" operator="equal">
      <formula>"BAJA"</formula>
    </cfRule>
    <cfRule type="cellIs" dxfId="869" priority="57" operator="equal">
      <formula>"MUY ALTA"</formula>
    </cfRule>
  </conditionalFormatting>
  <conditionalFormatting sqref="S27:T27">
    <cfRule type="cellIs" dxfId="868" priority="52" operator="equal">
      <formula>"MEDIA"</formula>
    </cfRule>
    <cfRule type="cellIs" dxfId="867" priority="53" operator="equal">
      <formula>"BAJA"</formula>
    </cfRule>
    <cfRule type="cellIs" dxfId="866" priority="54" operator="equal">
      <formula>"MUY ALTA"</formula>
    </cfRule>
  </conditionalFormatting>
  <conditionalFormatting sqref="T27">
    <cfRule type="cellIs" dxfId="865" priority="46" operator="equal">
      <formula>"II"</formula>
    </cfRule>
    <cfRule type="cellIs" dxfId="864" priority="47" operator="equal">
      <formula>"III"</formula>
    </cfRule>
    <cfRule type="cellIs" dxfId="863" priority="48" operator="equal">
      <formula>"I"</formula>
    </cfRule>
    <cfRule type="cellIs" dxfId="862" priority="49" operator="equal">
      <formula>"IV"</formula>
    </cfRule>
  </conditionalFormatting>
  <conditionalFormatting sqref="U27">
    <cfRule type="containsText" dxfId="861" priority="43" operator="containsText" text="Mejorable">
      <formula>NOT(ISERROR(SEARCH("Mejorable",U27)))</formula>
    </cfRule>
    <cfRule type="containsText" dxfId="860" priority="44" operator="containsText" text="Aceptable.">
      <formula>NOT(ISERROR(SEARCH("Aceptable.",U27)))</formula>
    </cfRule>
    <cfRule type="containsText" dxfId="859" priority="45" operator="containsText" text="Aceptable con control específico">
      <formula>NOT(ISERROR(SEARCH("Aceptable con control específico",U27)))</formula>
    </cfRule>
  </conditionalFormatting>
  <conditionalFormatting sqref="G11">
    <cfRule type="cellIs" dxfId="858" priority="40" operator="equal">
      <formula>"MEDIA"</formula>
    </cfRule>
    <cfRule type="cellIs" dxfId="857" priority="41" operator="equal">
      <formula>"BAJA"</formula>
    </cfRule>
    <cfRule type="cellIs" dxfId="856" priority="42" operator="equal">
      <formula>"MUY ALTA"</formula>
    </cfRule>
  </conditionalFormatting>
  <conditionalFormatting sqref="W11:AA11 H11:S11">
    <cfRule type="cellIs" dxfId="855" priority="36" operator="equal">
      <formula>"MEDIA"</formula>
    </cfRule>
    <cfRule type="cellIs" dxfId="854" priority="37" operator="equal">
      <formula>"BAJA"</formula>
    </cfRule>
    <cfRule type="cellIs" dxfId="853" priority="38" operator="equal">
      <formula>"MUY ALTA"</formula>
    </cfRule>
  </conditionalFormatting>
  <conditionalFormatting sqref="T11">
    <cfRule type="cellIs" dxfId="852" priority="29" operator="equal">
      <formula>"II"</formula>
    </cfRule>
    <cfRule type="cellIs" dxfId="851" priority="30" operator="equal">
      <formula>"III"</formula>
    </cfRule>
    <cfRule type="cellIs" dxfId="850" priority="31" operator="equal">
      <formula>"I"</formula>
    </cfRule>
    <cfRule type="cellIs" dxfId="849" priority="32" operator="equal">
      <formula>"IV"</formula>
    </cfRule>
  </conditionalFormatting>
  <conditionalFormatting sqref="U11">
    <cfRule type="containsText" dxfId="848" priority="33" operator="containsText" text="Mejorable">
      <formula>NOT(ISERROR(SEARCH("Mejorable",U11)))</formula>
    </cfRule>
    <cfRule type="containsText" dxfId="847" priority="34" operator="containsText" text="Aceptable.">
      <formula>NOT(ISERROR(SEARCH("Aceptable.",U11)))</formula>
    </cfRule>
    <cfRule type="containsText" dxfId="846" priority="35" operator="containsText" text="Aceptable con control específico">
      <formula>NOT(ISERROR(SEARCH("Aceptable con control específico",U11)))</formula>
    </cfRule>
  </conditionalFormatting>
  <conditionalFormatting sqref="W11 Z11:AA11">
    <cfRule type="cellIs" dxfId="845" priority="39" operator="equal">
      <formula>"ALTA"</formula>
    </cfRule>
  </conditionalFormatting>
  <conditionalFormatting sqref="T21 T28">
    <cfRule type="cellIs" dxfId="844" priority="23" operator="equal">
      <formula>"II"</formula>
    </cfRule>
    <cfRule type="cellIs" dxfId="843" priority="24" operator="equal">
      <formula>"III"</formula>
    </cfRule>
    <cfRule type="cellIs" dxfId="842" priority="25" operator="equal">
      <formula>"I"</formula>
    </cfRule>
    <cfRule type="cellIs" dxfId="841" priority="26" operator="equal">
      <formula>"IV"</formula>
    </cfRule>
  </conditionalFormatting>
  <conditionalFormatting sqref="U21 U28">
    <cfRule type="containsText" dxfId="840" priority="20" operator="containsText" text="Mejorable">
      <formula>NOT(ISERROR(SEARCH("Mejorable",U21)))</formula>
    </cfRule>
    <cfRule type="containsText" dxfId="839" priority="21" operator="containsText" text="Aceptable.">
      <formula>NOT(ISERROR(SEARCH("Aceptable.",U21)))</formula>
    </cfRule>
    <cfRule type="containsText" dxfId="838" priority="22" operator="containsText" text="Aceptable con control específico">
      <formula>NOT(ISERROR(SEARCH("Aceptable con control específico",U21)))</formula>
    </cfRule>
  </conditionalFormatting>
  <conditionalFormatting sqref="T29">
    <cfRule type="cellIs" dxfId="837" priority="14" operator="equal">
      <formula>"II"</formula>
    </cfRule>
    <cfRule type="cellIs" dxfId="836" priority="15" operator="equal">
      <formula>"III"</formula>
    </cfRule>
    <cfRule type="cellIs" dxfId="835" priority="16" operator="equal">
      <formula>"I"</formula>
    </cfRule>
    <cfRule type="cellIs" dxfId="834" priority="17" operator="equal">
      <formula>"IV"</formula>
    </cfRule>
  </conditionalFormatting>
  <conditionalFormatting sqref="U29">
    <cfRule type="containsText" dxfId="833" priority="11" operator="containsText" text="Mejorable">
      <formula>NOT(ISERROR(SEARCH("Mejorable",U29)))</formula>
    </cfRule>
    <cfRule type="containsText" dxfId="832" priority="12" operator="containsText" text="Aceptable.">
      <formula>NOT(ISERROR(SEARCH("Aceptable.",U29)))</formula>
    </cfRule>
    <cfRule type="containsText" dxfId="831" priority="13" operator="containsText" text="Aceptable con control específico">
      <formula>NOT(ISERROR(SEARCH("Aceptable con control específico",U29)))</formula>
    </cfRule>
  </conditionalFormatting>
  <conditionalFormatting sqref="P32:Q37 S32:S37">
    <cfRule type="cellIs" dxfId="830" priority="5" operator="equal">
      <formula>"MEDIA"</formula>
    </cfRule>
    <cfRule type="cellIs" dxfId="829" priority="6" operator="equal">
      <formula>"BAJA"</formula>
    </cfRule>
    <cfRule type="cellIs" dxfId="828" priority="7" operator="equal">
      <formula>"MUY ALTA"</formula>
    </cfRule>
  </conditionalFormatting>
  <conditionalFormatting sqref="T32:T37">
    <cfRule type="cellIs" dxfId="827" priority="1" operator="equal">
      <formula>"II"</formula>
    </cfRule>
    <cfRule type="cellIs" dxfId="826" priority="4" operator="equal">
      <formula>"III"</formula>
    </cfRule>
    <cfRule type="cellIs" dxfId="825" priority="180" operator="equal">
      <formula>"I"</formula>
    </cfRule>
    <cfRule type="cellIs" dxfId="824" priority="180" operator="equal">
      <formula>"IV"</formula>
    </cfRule>
  </conditionalFormatting>
  <conditionalFormatting sqref="U32:U37">
    <cfRule type="containsText" dxfId="823" priority="2" operator="containsText" text="Mejorable">
      <formula>NOT(ISERROR(SEARCH("Mejorable",U32)))</formula>
    </cfRule>
    <cfRule type="containsText" dxfId="822" priority="3" operator="containsText" text="Aceptable.">
      <formula>NOT(ISERROR(SEARCH("Aceptable.",U32)))</formula>
    </cfRule>
    <cfRule type="containsText" dxfId="821" priority="181" operator="containsText" text="Aceptable con control específico">
      <formula>NOT(ISERROR(SEARCH("Aceptable con control específico",U32)))</formula>
    </cfRule>
  </conditionalFormatting>
  <dataValidations count="3">
    <dataValidation type="list" errorStyle="warning" allowBlank="1" showInputMessage="1" showErrorMessage="1" errorTitle="COLOQUE SOLO" error="1,2,3, O 4" sqref="O38">
      <formula1>"4,3,2,1"</formula1>
    </dataValidation>
    <dataValidation type="list" allowBlank="1" showInputMessage="1" showErrorMessage="1" sqref="N38">
      <formula1>"2,6,10"</formula1>
    </dataValidation>
    <dataValidation type="list" allowBlank="1" showInputMessage="1" showErrorMessage="1" sqref="R38">
      <formula1>"10,25,60,100"</formula1>
    </dataValidation>
  </dataValidations>
  <pageMargins left="0.7" right="0.7" top="0.75" bottom="0.75" header="0.3" footer="0.3"/>
  <pageSetup paperSize="9" scale="17"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A363"/>
  <sheetViews>
    <sheetView view="pageBreakPreview" zoomScale="78" zoomScaleNormal="71" zoomScaleSheetLayoutView="78" workbookViewId="0">
      <selection activeCell="D13" sqref="D13"/>
    </sheetView>
  </sheetViews>
  <sheetFormatPr baseColWidth="10" defaultColWidth="11.42578125" defaultRowHeight="15"/>
  <cols>
    <col min="1" max="1" width="2" style="127" customWidth="1"/>
    <col min="2" max="2" width="31.5703125" style="127" customWidth="1"/>
    <col min="3" max="3" width="15.28515625" style="127" customWidth="1"/>
    <col min="4" max="4" width="22.85546875" style="127" customWidth="1"/>
    <col min="5" max="5" width="39.425781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1" width="22.85546875" style="127" customWidth="1"/>
    <col min="12" max="12" width="32.85546875" style="127" customWidth="1"/>
    <col min="13"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4" width="16.42578125" style="127" customWidth="1"/>
    <col min="25" max="25" width="17.7109375" style="127" customWidth="1"/>
    <col min="26" max="26" width="24.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273</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65"/>
      <c r="C8" s="166"/>
      <c r="D8" s="166"/>
      <c r="E8" s="163"/>
      <c r="F8" s="163"/>
      <c r="G8" s="163"/>
      <c r="H8" s="163"/>
      <c r="I8" s="163"/>
      <c r="J8" s="163"/>
      <c r="K8" s="163"/>
      <c r="L8" s="163"/>
      <c r="M8" s="163"/>
      <c r="N8" s="163"/>
      <c r="O8" s="163"/>
      <c r="P8" s="163"/>
      <c r="Q8" s="163"/>
      <c r="R8" s="163"/>
      <c r="S8" s="163"/>
      <c r="T8" s="163"/>
      <c r="U8" s="163"/>
      <c r="V8" s="163"/>
      <c r="W8" s="163"/>
      <c r="X8" s="163"/>
      <c r="Y8" s="163"/>
      <c r="Z8" s="164"/>
      <c r="AA8" s="118"/>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63.75">
      <c r="B11" s="279" t="s">
        <v>626</v>
      </c>
      <c r="C11" s="255" t="s">
        <v>308</v>
      </c>
      <c r="D11" s="255" t="s">
        <v>309</v>
      </c>
      <c r="E11" s="255" t="s">
        <v>310</v>
      </c>
      <c r="F11" s="255" t="s">
        <v>311</v>
      </c>
      <c r="G11" s="255" t="s">
        <v>312</v>
      </c>
      <c r="H11" s="255" t="s">
        <v>313</v>
      </c>
      <c r="I11" s="255" t="s">
        <v>314</v>
      </c>
      <c r="J11" s="255" t="s">
        <v>315</v>
      </c>
      <c r="K11" s="255" t="s">
        <v>56</v>
      </c>
      <c r="L11" s="294" t="s">
        <v>491</v>
      </c>
      <c r="M11" s="255" t="s">
        <v>56</v>
      </c>
      <c r="N11" s="255">
        <v>6</v>
      </c>
      <c r="O11" s="255">
        <v>4</v>
      </c>
      <c r="P11" s="255">
        <f>N11*O11</f>
        <v>24</v>
      </c>
      <c r="Q11" s="255" t="str">
        <f>IF(P11&lt;2,"O",IF(P11&lt;=4,"(B)",IF(P11&lt;=8,"(M)",IF(P11&lt;=20,"(A)","(MA)"))))</f>
        <v>(MA)</v>
      </c>
      <c r="R11" s="255">
        <v>10</v>
      </c>
      <c r="S11" s="255">
        <f>P11*R11</f>
        <v>240</v>
      </c>
      <c r="T11" s="257" t="str">
        <f>IF(S11&lt;20,"O",IF(S11&lt;=20,"IV",IF(S11&lt;=120,"III",IF(S11&lt;=500,"II","I"))))</f>
        <v>II</v>
      </c>
      <c r="U11" s="258" t="str">
        <f>IF(T11="I","No aceptable",IF(T11="II","Aceptable con control específico",IF(T11="III","Mejorable","Aceptable.")))</f>
        <v>Aceptable con control específico</v>
      </c>
      <c r="V11" s="276">
        <v>8</v>
      </c>
      <c r="W11" s="255" t="s">
        <v>318</v>
      </c>
      <c r="X11" s="255" t="s">
        <v>318</v>
      </c>
      <c r="Y11" s="255" t="s">
        <v>318</v>
      </c>
      <c r="Z11" s="255" t="s">
        <v>319</v>
      </c>
      <c r="AA11" s="259" t="s">
        <v>318</v>
      </c>
    </row>
    <row r="12" spans="2:27" s="161" customFormat="1" ht="409.5">
      <c r="B12" s="261" t="s">
        <v>583</v>
      </c>
      <c r="C12" s="173" t="s">
        <v>308</v>
      </c>
      <c r="D12" s="173" t="s">
        <v>309</v>
      </c>
      <c r="E12" s="173" t="s">
        <v>329</v>
      </c>
      <c r="F12" s="173" t="s">
        <v>311</v>
      </c>
      <c r="G12" s="252" t="s">
        <v>330</v>
      </c>
      <c r="H12" s="252" t="s">
        <v>331</v>
      </c>
      <c r="I12" s="252" t="s">
        <v>332</v>
      </c>
      <c r="J12" s="252" t="s">
        <v>333</v>
      </c>
      <c r="K12" s="170" t="s">
        <v>334</v>
      </c>
      <c r="L12" s="170" t="s">
        <v>335</v>
      </c>
      <c r="M12" s="249" t="s">
        <v>336</v>
      </c>
      <c r="N12" s="170">
        <v>2</v>
      </c>
      <c r="O12" s="170">
        <v>3</v>
      </c>
      <c r="P12" s="170">
        <f t="shared" ref="P12:P17" si="0">N12*O12</f>
        <v>6</v>
      </c>
      <c r="Q12" s="170" t="str">
        <f t="shared" ref="Q12:Q17" si="1">IF(P12&lt;2,"O",IF(P12&lt;=4,"(B)",IF(P12&lt;=8,"(M)",IF(P12&lt;=20,"(A)","(MA)"))))</f>
        <v>(M)</v>
      </c>
      <c r="R12" s="170">
        <v>10</v>
      </c>
      <c r="S12" s="170">
        <f t="shared" ref="S12:S17" si="2">P12*R12</f>
        <v>60</v>
      </c>
      <c r="T12" s="171" t="str">
        <f t="shared" ref="T12:T17" si="3">IF(S12&lt;20,"O",IF(S12&lt;=20,"IV",IF(S12&lt;=120,"III",IF(S12&lt;=500,"II","I"))))</f>
        <v>III</v>
      </c>
      <c r="U12" s="172" t="str">
        <f t="shared" ref="U12:U17" si="4">IF(T12="I","No aceptable",IF(T12="II","Aceptable con control específico",IF(T12="III","Mejorable","Aceptable.")))</f>
        <v>Mejorable</v>
      </c>
      <c r="V12" s="170">
        <v>8</v>
      </c>
      <c r="W12" s="170" t="s">
        <v>318</v>
      </c>
      <c r="X12" s="170" t="s">
        <v>318</v>
      </c>
      <c r="Y12" s="170" t="s">
        <v>318</v>
      </c>
      <c r="Z12" s="170" t="s">
        <v>337</v>
      </c>
      <c r="AA12" s="201" t="s">
        <v>318</v>
      </c>
    </row>
    <row r="13" spans="2:27" s="161" customFormat="1" ht="229.5">
      <c r="B13" s="261" t="s">
        <v>583</v>
      </c>
      <c r="C13" s="173" t="s">
        <v>308</v>
      </c>
      <c r="D13" s="173" t="s">
        <v>309</v>
      </c>
      <c r="E13" s="173" t="s">
        <v>329</v>
      </c>
      <c r="F13" s="173" t="s">
        <v>311</v>
      </c>
      <c r="G13" s="173" t="s">
        <v>338</v>
      </c>
      <c r="H13" s="170" t="s">
        <v>339</v>
      </c>
      <c r="I13" s="252" t="s">
        <v>340</v>
      </c>
      <c r="J13" s="252" t="s">
        <v>341</v>
      </c>
      <c r="K13" s="170" t="s">
        <v>56</v>
      </c>
      <c r="L13" s="170" t="s">
        <v>342</v>
      </c>
      <c r="M13" s="170" t="s">
        <v>56</v>
      </c>
      <c r="N13" s="170">
        <v>6</v>
      </c>
      <c r="O13" s="170">
        <v>3</v>
      </c>
      <c r="P13" s="170">
        <f t="shared" si="0"/>
        <v>18</v>
      </c>
      <c r="Q13" s="170" t="str">
        <f t="shared" si="1"/>
        <v>(A)</v>
      </c>
      <c r="R13" s="170">
        <v>10</v>
      </c>
      <c r="S13" s="170">
        <f t="shared" si="2"/>
        <v>180</v>
      </c>
      <c r="T13" s="171" t="str">
        <f t="shared" si="3"/>
        <v>II</v>
      </c>
      <c r="U13" s="172" t="str">
        <f t="shared" si="4"/>
        <v>Aceptable con control específico</v>
      </c>
      <c r="V13" s="170">
        <v>8</v>
      </c>
      <c r="W13" s="170" t="s">
        <v>318</v>
      </c>
      <c r="X13" s="170" t="s">
        <v>318</v>
      </c>
      <c r="Y13" s="170" t="s">
        <v>318</v>
      </c>
      <c r="Z13" s="252" t="s">
        <v>343</v>
      </c>
      <c r="AA13" s="201" t="s">
        <v>318</v>
      </c>
    </row>
    <row r="14" spans="2:27" s="161" customFormat="1" ht="216.75">
      <c r="B14" s="261" t="s">
        <v>583</v>
      </c>
      <c r="C14" s="173" t="s">
        <v>308</v>
      </c>
      <c r="D14" s="173" t="s">
        <v>309</v>
      </c>
      <c r="E14" s="173" t="s">
        <v>329</v>
      </c>
      <c r="F14" s="173" t="s">
        <v>311</v>
      </c>
      <c r="G14" s="173" t="s">
        <v>338</v>
      </c>
      <c r="H14" s="170" t="s">
        <v>344</v>
      </c>
      <c r="I14" s="252" t="s">
        <v>345</v>
      </c>
      <c r="J14" s="252" t="s">
        <v>346</v>
      </c>
      <c r="K14" s="170" t="s">
        <v>56</v>
      </c>
      <c r="L14" s="170" t="s">
        <v>347</v>
      </c>
      <c r="M14" s="170" t="s">
        <v>348</v>
      </c>
      <c r="N14" s="170">
        <v>2</v>
      </c>
      <c r="O14" s="170">
        <v>3</v>
      </c>
      <c r="P14" s="170">
        <f t="shared" si="0"/>
        <v>6</v>
      </c>
      <c r="Q14" s="170" t="str">
        <f t="shared" si="1"/>
        <v>(M)</v>
      </c>
      <c r="R14" s="170">
        <v>10</v>
      </c>
      <c r="S14" s="170">
        <f t="shared" si="2"/>
        <v>60</v>
      </c>
      <c r="T14" s="171" t="str">
        <f t="shared" si="3"/>
        <v>III</v>
      </c>
      <c r="U14" s="172" t="str">
        <f t="shared" si="4"/>
        <v>Mejorable</v>
      </c>
      <c r="V14" s="170">
        <v>8</v>
      </c>
      <c r="W14" s="170" t="s">
        <v>318</v>
      </c>
      <c r="X14" s="170" t="s">
        <v>318</v>
      </c>
      <c r="Y14" s="170" t="s">
        <v>318</v>
      </c>
      <c r="Z14" s="170" t="s">
        <v>349</v>
      </c>
      <c r="AA14" s="201" t="s">
        <v>318</v>
      </c>
    </row>
    <row r="15" spans="2:27" s="161" customFormat="1" ht="153">
      <c r="B15" s="261" t="s">
        <v>583</v>
      </c>
      <c r="C15" s="173" t="s">
        <v>308</v>
      </c>
      <c r="D15" s="173" t="s">
        <v>309</v>
      </c>
      <c r="E15" s="173" t="s">
        <v>329</v>
      </c>
      <c r="F15" s="173" t="s">
        <v>311</v>
      </c>
      <c r="G15" s="173" t="s">
        <v>338</v>
      </c>
      <c r="H15" s="252" t="s">
        <v>350</v>
      </c>
      <c r="I15" s="252" t="s">
        <v>351</v>
      </c>
      <c r="J15" s="252" t="s">
        <v>352</v>
      </c>
      <c r="K15" s="173" t="s">
        <v>353</v>
      </c>
      <c r="L15" s="170" t="s">
        <v>56</v>
      </c>
      <c r="M15" s="170" t="s">
        <v>354</v>
      </c>
      <c r="N15" s="170">
        <v>6</v>
      </c>
      <c r="O15" s="170">
        <v>4</v>
      </c>
      <c r="P15" s="170">
        <f t="shared" si="0"/>
        <v>24</v>
      </c>
      <c r="Q15" s="170" t="str">
        <f t="shared" si="1"/>
        <v>(MA)</v>
      </c>
      <c r="R15" s="170">
        <v>10</v>
      </c>
      <c r="S15" s="170">
        <f t="shared" si="2"/>
        <v>240</v>
      </c>
      <c r="T15" s="171" t="str">
        <f t="shared" si="3"/>
        <v>II</v>
      </c>
      <c r="U15" s="172" t="str">
        <f t="shared" si="4"/>
        <v>Aceptable con control específico</v>
      </c>
      <c r="V15" s="170">
        <v>8</v>
      </c>
      <c r="W15" s="170" t="s">
        <v>318</v>
      </c>
      <c r="X15" s="170" t="s">
        <v>318</v>
      </c>
      <c r="Y15" s="170" t="s">
        <v>318</v>
      </c>
      <c r="Z15" s="253" t="s">
        <v>355</v>
      </c>
      <c r="AA15" s="201" t="s">
        <v>318</v>
      </c>
    </row>
    <row r="16" spans="2:27" s="161" customFormat="1" ht="127.5">
      <c r="B16" s="261" t="s">
        <v>583</v>
      </c>
      <c r="C16" s="173" t="s">
        <v>308</v>
      </c>
      <c r="D16" s="173" t="s">
        <v>309</v>
      </c>
      <c r="E16" s="173" t="s">
        <v>329</v>
      </c>
      <c r="F16" s="173" t="s">
        <v>311</v>
      </c>
      <c r="G16" s="173" t="s">
        <v>338</v>
      </c>
      <c r="H16" s="252" t="s">
        <v>356</v>
      </c>
      <c r="I16" s="252" t="s">
        <v>357</v>
      </c>
      <c r="J16" s="252" t="s">
        <v>358</v>
      </c>
      <c r="K16" s="170" t="s">
        <v>353</v>
      </c>
      <c r="L16" s="170" t="s">
        <v>335</v>
      </c>
      <c r="M16" s="170" t="s">
        <v>348</v>
      </c>
      <c r="N16" s="170">
        <v>6</v>
      </c>
      <c r="O16" s="170">
        <v>3</v>
      </c>
      <c r="P16" s="170">
        <f t="shared" si="0"/>
        <v>18</v>
      </c>
      <c r="Q16" s="170" t="str">
        <f t="shared" si="1"/>
        <v>(A)</v>
      </c>
      <c r="R16" s="170">
        <v>10</v>
      </c>
      <c r="S16" s="170">
        <f t="shared" si="2"/>
        <v>180</v>
      </c>
      <c r="T16" s="171" t="str">
        <f t="shared" si="3"/>
        <v>II</v>
      </c>
      <c r="U16" s="172" t="str">
        <f t="shared" si="4"/>
        <v>Aceptable con control específico</v>
      </c>
      <c r="V16" s="170">
        <v>8</v>
      </c>
      <c r="W16" s="170" t="s">
        <v>318</v>
      </c>
      <c r="X16" s="170" t="s">
        <v>318</v>
      </c>
      <c r="Y16" s="170" t="s">
        <v>318</v>
      </c>
      <c r="Z16" s="253" t="s">
        <v>359</v>
      </c>
      <c r="AA16" s="201" t="s">
        <v>318</v>
      </c>
    </row>
    <row r="17" spans="2:27" s="161" customFormat="1" ht="318.75">
      <c r="B17" s="261" t="s">
        <v>583</v>
      </c>
      <c r="C17" s="173" t="s">
        <v>308</v>
      </c>
      <c r="D17" s="173" t="s">
        <v>309</v>
      </c>
      <c r="E17" s="173" t="s">
        <v>329</v>
      </c>
      <c r="F17" s="173" t="s">
        <v>311</v>
      </c>
      <c r="G17" s="173" t="s">
        <v>338</v>
      </c>
      <c r="H17" s="252" t="s">
        <v>360</v>
      </c>
      <c r="I17" s="252" t="s">
        <v>361</v>
      </c>
      <c r="J17" s="252" t="s">
        <v>362</v>
      </c>
      <c r="K17" s="170" t="s">
        <v>353</v>
      </c>
      <c r="L17" s="170" t="s">
        <v>56</v>
      </c>
      <c r="M17" s="170" t="s">
        <v>363</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8</v>
      </c>
      <c r="W17" s="170" t="s">
        <v>318</v>
      </c>
      <c r="X17" s="170" t="s">
        <v>318</v>
      </c>
      <c r="Y17" s="170" t="s">
        <v>318</v>
      </c>
      <c r="Z17" s="253" t="s">
        <v>364</v>
      </c>
      <c r="AA17" s="201" t="s">
        <v>318</v>
      </c>
    </row>
    <row r="18" spans="2:27" s="229" customFormat="1" ht="281.25" customHeight="1">
      <c r="B18" s="200" t="s">
        <v>307</v>
      </c>
      <c r="C18" s="173" t="s">
        <v>308</v>
      </c>
      <c r="D18" s="173" t="s">
        <v>309</v>
      </c>
      <c r="E18" s="173" t="s">
        <v>365</v>
      </c>
      <c r="F18" s="173" t="s">
        <v>311</v>
      </c>
      <c r="G18" s="173" t="s">
        <v>338</v>
      </c>
      <c r="H18" s="252" t="s">
        <v>366</v>
      </c>
      <c r="I18" s="252" t="s">
        <v>367</v>
      </c>
      <c r="J18" s="252" t="s">
        <v>368</v>
      </c>
      <c r="K18" s="170" t="s">
        <v>56</v>
      </c>
      <c r="L18" s="170" t="s">
        <v>369</v>
      </c>
      <c r="M18" s="170" t="s">
        <v>370</v>
      </c>
      <c r="N18" s="170">
        <v>6</v>
      </c>
      <c r="O18" s="170">
        <v>2</v>
      </c>
      <c r="P18" s="170">
        <f t="shared" ref="P18" si="5">+N18*O18</f>
        <v>12</v>
      </c>
      <c r="Q18" s="170" t="str">
        <f t="shared" ref="Q18" si="6">IF(P18&lt;2,"O",IF(P18&lt;=4,"(B)",IF(P18&lt;=8,"(M)",IF(P18&lt;=20,"(A)","(MA)"))))</f>
        <v>(A)</v>
      </c>
      <c r="R18" s="170">
        <v>10</v>
      </c>
      <c r="S18" s="170">
        <f t="shared" ref="S18" si="7">+P18*R18</f>
        <v>120</v>
      </c>
      <c r="T18" s="171" t="str">
        <f t="shared" ref="T18" si="8">IF(S18&lt;20,"O",IF(S18&lt;=20,"IV",IF(S18&lt;=120,"III",IF(S18&lt;=500,"II","I"))))</f>
        <v>III</v>
      </c>
      <c r="U18" s="172" t="str">
        <f t="shared" ref="U18" si="9">IF(T18="I","No aceptable",IF(T18="II","Aceptable con control específico",IF(T18="III","Mejorable","Aceptable.")))</f>
        <v>Mejorable</v>
      </c>
      <c r="V18" s="170">
        <v>8</v>
      </c>
      <c r="W18" s="170" t="s">
        <v>318</v>
      </c>
      <c r="X18" s="170" t="s">
        <v>318</v>
      </c>
      <c r="Y18" s="170" t="s">
        <v>318</v>
      </c>
      <c r="Z18" s="252" t="s">
        <v>371</v>
      </c>
      <c r="AA18" s="201" t="s">
        <v>318</v>
      </c>
    </row>
    <row r="19" spans="2:27" ht="102">
      <c r="B19" s="202" t="s">
        <v>627</v>
      </c>
      <c r="C19" s="170" t="s">
        <v>308</v>
      </c>
      <c r="D19" s="170" t="s">
        <v>309</v>
      </c>
      <c r="E19" s="170" t="s">
        <v>320</v>
      </c>
      <c r="F19" s="170" t="s">
        <v>311</v>
      </c>
      <c r="G19" s="170" t="s">
        <v>321</v>
      </c>
      <c r="H19" s="170" t="s">
        <v>322</v>
      </c>
      <c r="I19" s="170" t="s">
        <v>323</v>
      </c>
      <c r="J19" s="170" t="s">
        <v>324</v>
      </c>
      <c r="K19" s="170" t="s">
        <v>56</v>
      </c>
      <c r="L19" s="288" t="s">
        <v>628</v>
      </c>
      <c r="M19" s="170" t="s">
        <v>326</v>
      </c>
      <c r="N19" s="170">
        <v>2</v>
      </c>
      <c r="O19" s="170">
        <v>2</v>
      </c>
      <c r="P19" s="170">
        <f t="shared" ref="P19:P34" si="10">N19*O19</f>
        <v>4</v>
      </c>
      <c r="Q19" s="170" t="str">
        <f t="shared" ref="Q19:Q29" si="11">IF(P19&lt;2,"O",IF(P19&lt;=4,"(B)",IF(P19&lt;=8,"(M)",IF(P19&lt;=20,"(A)","(MA)"))))</f>
        <v>(B)</v>
      </c>
      <c r="R19" s="170">
        <v>25</v>
      </c>
      <c r="S19" s="170">
        <f t="shared" ref="S19:S42" si="12">P19*R19</f>
        <v>100</v>
      </c>
      <c r="T19" s="171" t="str">
        <f t="shared" ref="T19" si="13">IF(S19&lt;20,"O",IF(S19&lt;=20,"IV",IF(S19&lt;=120,"III",IF(S19&lt;=500,"II","I"))))</f>
        <v>III</v>
      </c>
      <c r="U19" s="172" t="str">
        <f t="shared" ref="U19" si="14">IF(T19="I","No aceptable",IF(T19="II","Aceptable con control específico",IF(T19="III","Mejorable","Aceptable.")))</f>
        <v>Mejorable</v>
      </c>
      <c r="V19" s="170">
        <v>8</v>
      </c>
      <c r="W19" s="170" t="s">
        <v>318</v>
      </c>
      <c r="X19" s="170" t="s">
        <v>318</v>
      </c>
      <c r="Y19" s="170" t="s">
        <v>318</v>
      </c>
      <c r="Z19" s="170" t="s">
        <v>629</v>
      </c>
      <c r="AA19" s="201" t="s">
        <v>569</v>
      </c>
    </row>
    <row r="20" spans="2:27" ht="210.75" customHeight="1">
      <c r="B20" s="202" t="s">
        <v>630</v>
      </c>
      <c r="C20" s="170" t="s">
        <v>308</v>
      </c>
      <c r="D20" s="170" t="s">
        <v>309</v>
      </c>
      <c r="E20" s="170" t="s">
        <v>329</v>
      </c>
      <c r="F20" s="170" t="s">
        <v>311</v>
      </c>
      <c r="G20" s="170" t="s">
        <v>338</v>
      </c>
      <c r="H20" s="170" t="s">
        <v>519</v>
      </c>
      <c r="I20" s="170" t="s">
        <v>520</v>
      </c>
      <c r="J20" s="170" t="s">
        <v>521</v>
      </c>
      <c r="K20" s="170" t="s">
        <v>56</v>
      </c>
      <c r="L20" s="288" t="s">
        <v>522</v>
      </c>
      <c r="M20" s="170" t="s">
        <v>631</v>
      </c>
      <c r="N20" s="170">
        <v>2</v>
      </c>
      <c r="O20" s="170">
        <v>3</v>
      </c>
      <c r="P20" s="170">
        <f t="shared" si="10"/>
        <v>6</v>
      </c>
      <c r="Q20" s="170" t="str">
        <f t="shared" si="11"/>
        <v>(M)</v>
      </c>
      <c r="R20" s="170">
        <v>10</v>
      </c>
      <c r="S20" s="170">
        <f t="shared" si="12"/>
        <v>60</v>
      </c>
      <c r="T20" s="171" t="str">
        <f t="shared" ref="T20:T42" si="15">IF(S20&lt;20,"O",IF(S20&lt;=20,"IV",IF(S20&lt;=120,"III",IF(S20&lt;=500,"II","I"))))</f>
        <v>III</v>
      </c>
      <c r="U20" s="172" t="str">
        <f t="shared" ref="U20:U42" si="16">IF(T20="I","No aceptable",IF(T20="II","Aceptable con control específico",IF(T20="III","Mejorable","Aceptable.")))</f>
        <v>Mejorable</v>
      </c>
      <c r="V20" s="170">
        <v>8</v>
      </c>
      <c r="W20" s="170" t="s">
        <v>318</v>
      </c>
      <c r="X20" s="170" t="s">
        <v>318</v>
      </c>
      <c r="Y20" s="170" t="s">
        <v>318</v>
      </c>
      <c r="Z20" s="170" t="s">
        <v>524</v>
      </c>
      <c r="AA20" s="201" t="s">
        <v>318</v>
      </c>
    </row>
    <row r="21" spans="2:27" ht="211.9" customHeight="1">
      <c r="B21" s="202" t="s">
        <v>626</v>
      </c>
      <c r="C21" s="170" t="s">
        <v>308</v>
      </c>
      <c r="D21" s="170" t="s">
        <v>309</v>
      </c>
      <c r="E21" s="170" t="s">
        <v>372</v>
      </c>
      <c r="F21" s="170" t="s">
        <v>311</v>
      </c>
      <c r="G21" s="170" t="s">
        <v>373</v>
      </c>
      <c r="H21" s="170" t="s">
        <v>525</v>
      </c>
      <c r="I21" s="170" t="s">
        <v>375</v>
      </c>
      <c r="J21" s="170" t="s">
        <v>526</v>
      </c>
      <c r="K21" s="170" t="s">
        <v>377</v>
      </c>
      <c r="L21" s="170" t="s">
        <v>56</v>
      </c>
      <c r="M21" s="170" t="s">
        <v>378</v>
      </c>
      <c r="N21" s="170">
        <v>6</v>
      </c>
      <c r="O21" s="170">
        <v>3</v>
      </c>
      <c r="P21" s="170">
        <f t="shared" si="10"/>
        <v>18</v>
      </c>
      <c r="Q21" s="170" t="str">
        <f t="shared" si="11"/>
        <v>(A)</v>
      </c>
      <c r="R21" s="170">
        <v>25</v>
      </c>
      <c r="S21" s="170">
        <f t="shared" si="12"/>
        <v>450</v>
      </c>
      <c r="T21" s="171" t="str">
        <f t="shared" si="15"/>
        <v>II</v>
      </c>
      <c r="U21" s="172" t="str">
        <f t="shared" si="16"/>
        <v>Aceptable con control específico</v>
      </c>
      <c r="V21" s="170">
        <v>8</v>
      </c>
      <c r="W21" s="170" t="s">
        <v>318</v>
      </c>
      <c r="X21" s="170" t="s">
        <v>318</v>
      </c>
      <c r="Y21" s="170" t="s">
        <v>318</v>
      </c>
      <c r="Z21" s="170" t="s">
        <v>527</v>
      </c>
      <c r="AA21" s="201" t="s">
        <v>528</v>
      </c>
    </row>
    <row r="22" spans="2:27" ht="353.25" customHeight="1">
      <c r="B22" s="202" t="s">
        <v>626</v>
      </c>
      <c r="C22" s="170" t="s">
        <v>308</v>
      </c>
      <c r="D22" s="170" t="s">
        <v>309</v>
      </c>
      <c r="E22" s="170" t="s">
        <v>380</v>
      </c>
      <c r="F22" s="170" t="s">
        <v>311</v>
      </c>
      <c r="G22" s="170" t="s">
        <v>373</v>
      </c>
      <c r="H22" s="170" t="s">
        <v>381</v>
      </c>
      <c r="I22" s="170" t="s">
        <v>382</v>
      </c>
      <c r="J22" s="170" t="s">
        <v>383</v>
      </c>
      <c r="K22" s="170" t="s">
        <v>377</v>
      </c>
      <c r="L22" s="170" t="s">
        <v>56</v>
      </c>
      <c r="M22" s="170" t="s">
        <v>384</v>
      </c>
      <c r="N22" s="170">
        <v>6</v>
      </c>
      <c r="O22" s="170">
        <v>3</v>
      </c>
      <c r="P22" s="170">
        <f t="shared" si="10"/>
        <v>18</v>
      </c>
      <c r="Q22" s="170" t="str">
        <f t="shared" si="11"/>
        <v>(A)</v>
      </c>
      <c r="R22" s="170">
        <v>25</v>
      </c>
      <c r="S22" s="170">
        <f t="shared" si="12"/>
        <v>450</v>
      </c>
      <c r="T22" s="171" t="str">
        <f t="shared" si="15"/>
        <v>II</v>
      </c>
      <c r="U22" s="172" t="str">
        <f t="shared" si="16"/>
        <v>Aceptable con control específico</v>
      </c>
      <c r="V22" s="170">
        <v>8</v>
      </c>
      <c r="W22" s="170" t="s">
        <v>318</v>
      </c>
      <c r="X22" s="170" t="s">
        <v>318</v>
      </c>
      <c r="Y22" s="170" t="s">
        <v>318</v>
      </c>
      <c r="Z22" s="170" t="s">
        <v>385</v>
      </c>
      <c r="AA22" s="201" t="s">
        <v>318</v>
      </c>
    </row>
    <row r="23" spans="2:27" ht="102">
      <c r="B23" s="202" t="s">
        <v>626</v>
      </c>
      <c r="C23" s="170" t="s">
        <v>308</v>
      </c>
      <c r="D23" s="170" t="s">
        <v>309</v>
      </c>
      <c r="E23" s="170" t="s">
        <v>386</v>
      </c>
      <c r="F23" s="170" t="s">
        <v>311</v>
      </c>
      <c r="G23" s="170" t="s">
        <v>373</v>
      </c>
      <c r="H23" s="170" t="s">
        <v>387</v>
      </c>
      <c r="I23" s="170" t="s">
        <v>388</v>
      </c>
      <c r="J23" s="170" t="s">
        <v>389</v>
      </c>
      <c r="K23" s="170" t="s">
        <v>56</v>
      </c>
      <c r="L23" s="170" t="s">
        <v>390</v>
      </c>
      <c r="M23" s="170" t="s">
        <v>391</v>
      </c>
      <c r="N23" s="170">
        <v>6</v>
      </c>
      <c r="O23" s="170">
        <v>4</v>
      </c>
      <c r="P23" s="170">
        <f t="shared" si="10"/>
        <v>24</v>
      </c>
      <c r="Q23" s="170" t="str">
        <f t="shared" si="11"/>
        <v>(MA)</v>
      </c>
      <c r="R23" s="170">
        <v>10</v>
      </c>
      <c r="S23" s="170">
        <f t="shared" si="12"/>
        <v>240</v>
      </c>
      <c r="T23" s="171" t="str">
        <f t="shared" si="15"/>
        <v>II</v>
      </c>
      <c r="U23" s="172" t="str">
        <f t="shared" si="16"/>
        <v>Aceptable con control específico</v>
      </c>
      <c r="V23" s="170">
        <v>8</v>
      </c>
      <c r="W23" s="170" t="s">
        <v>318</v>
      </c>
      <c r="X23" s="170" t="s">
        <v>318</v>
      </c>
      <c r="Y23" s="170" t="s">
        <v>392</v>
      </c>
      <c r="Z23" s="170" t="s">
        <v>393</v>
      </c>
      <c r="AA23" s="201" t="s">
        <v>318</v>
      </c>
    </row>
    <row r="24" spans="2:27" ht="51">
      <c r="B24" s="202" t="s">
        <v>626</v>
      </c>
      <c r="C24" s="170" t="s">
        <v>308</v>
      </c>
      <c r="D24" s="170" t="s">
        <v>309</v>
      </c>
      <c r="E24" s="170" t="s">
        <v>402</v>
      </c>
      <c r="F24" s="170" t="s">
        <v>311</v>
      </c>
      <c r="G24" s="170" t="s">
        <v>403</v>
      </c>
      <c r="H24" s="170" t="s">
        <v>404</v>
      </c>
      <c r="I24" s="170" t="s">
        <v>405</v>
      </c>
      <c r="J24" s="170" t="s">
        <v>406</v>
      </c>
      <c r="K24" s="170" t="s">
        <v>56</v>
      </c>
      <c r="L24" s="170" t="s">
        <v>56</v>
      </c>
      <c r="M24" s="170" t="s">
        <v>407</v>
      </c>
      <c r="N24" s="170">
        <v>6</v>
      </c>
      <c r="O24" s="170">
        <v>2</v>
      </c>
      <c r="P24" s="170">
        <f t="shared" si="10"/>
        <v>12</v>
      </c>
      <c r="Q24" s="170" t="str">
        <f t="shared" si="11"/>
        <v>(A)</v>
      </c>
      <c r="R24" s="170">
        <v>10</v>
      </c>
      <c r="S24" s="170">
        <f t="shared" si="12"/>
        <v>120</v>
      </c>
      <c r="T24" s="171" t="str">
        <f t="shared" si="15"/>
        <v>III</v>
      </c>
      <c r="U24" s="172" t="str">
        <f t="shared" si="16"/>
        <v>Mejorable</v>
      </c>
      <c r="V24" s="170">
        <v>8</v>
      </c>
      <c r="W24" s="170" t="s">
        <v>318</v>
      </c>
      <c r="X24" s="170" t="s">
        <v>318</v>
      </c>
      <c r="Y24" s="170" t="s">
        <v>318</v>
      </c>
      <c r="Z24" s="170" t="s">
        <v>408</v>
      </c>
      <c r="AA24" s="201" t="s">
        <v>318</v>
      </c>
    </row>
    <row r="25" spans="2:27" ht="102">
      <c r="B25" s="202" t="s">
        <v>626</v>
      </c>
      <c r="C25" s="170" t="s">
        <v>308</v>
      </c>
      <c r="D25" s="170" t="s">
        <v>309</v>
      </c>
      <c r="E25" s="170" t="s">
        <v>494</v>
      </c>
      <c r="F25" s="170" t="s">
        <v>311</v>
      </c>
      <c r="G25" s="170" t="s">
        <v>403</v>
      </c>
      <c r="H25" s="170" t="s">
        <v>410</v>
      </c>
      <c r="I25" s="170" t="s">
        <v>616</v>
      </c>
      <c r="J25" s="170" t="s">
        <v>412</v>
      </c>
      <c r="K25" s="170" t="s">
        <v>56</v>
      </c>
      <c r="L25" s="170" t="s">
        <v>413</v>
      </c>
      <c r="M25" s="170" t="s">
        <v>56</v>
      </c>
      <c r="N25" s="170">
        <v>6</v>
      </c>
      <c r="O25" s="170">
        <v>2</v>
      </c>
      <c r="P25" s="170">
        <f t="shared" si="10"/>
        <v>12</v>
      </c>
      <c r="Q25" s="170" t="str">
        <f t="shared" si="11"/>
        <v>(A)</v>
      </c>
      <c r="R25" s="170">
        <v>25</v>
      </c>
      <c r="S25" s="170">
        <f t="shared" si="12"/>
        <v>300</v>
      </c>
      <c r="T25" s="171" t="str">
        <f t="shared" si="15"/>
        <v>II</v>
      </c>
      <c r="U25" s="172" t="str">
        <f t="shared" si="16"/>
        <v>Aceptable con control específico</v>
      </c>
      <c r="V25" s="170">
        <v>8</v>
      </c>
      <c r="W25" s="170" t="s">
        <v>617</v>
      </c>
      <c r="X25" s="170" t="s">
        <v>318</v>
      </c>
      <c r="Y25" s="170" t="s">
        <v>318</v>
      </c>
      <c r="Z25" s="170" t="s">
        <v>618</v>
      </c>
      <c r="AA25" s="201" t="s">
        <v>318</v>
      </c>
    </row>
    <row r="26" spans="2:27" ht="67.5" customHeight="1">
      <c r="B26" s="202" t="s">
        <v>626</v>
      </c>
      <c r="C26" s="173" t="s">
        <v>308</v>
      </c>
      <c r="D26" s="173" t="s">
        <v>309</v>
      </c>
      <c r="E26" s="173" t="s">
        <v>530</v>
      </c>
      <c r="F26" s="173" t="s">
        <v>311</v>
      </c>
      <c r="G26" s="173" t="s">
        <v>403</v>
      </c>
      <c r="H26" s="173" t="s">
        <v>410</v>
      </c>
      <c r="I26" s="170" t="s">
        <v>531</v>
      </c>
      <c r="J26" s="170" t="s">
        <v>532</v>
      </c>
      <c r="K26" s="170" t="s">
        <v>56</v>
      </c>
      <c r="L26" s="170" t="s">
        <v>56</v>
      </c>
      <c r="M26" s="170" t="s">
        <v>619</v>
      </c>
      <c r="N26" s="170">
        <v>2</v>
      </c>
      <c r="O26" s="170">
        <v>2</v>
      </c>
      <c r="P26" s="170">
        <f t="shared" si="10"/>
        <v>4</v>
      </c>
      <c r="Q26" s="170" t="str">
        <f t="shared" si="11"/>
        <v>(B)</v>
      </c>
      <c r="R26" s="170">
        <v>10</v>
      </c>
      <c r="S26" s="170">
        <f t="shared" si="12"/>
        <v>40</v>
      </c>
      <c r="T26" s="171" t="str">
        <f t="shared" si="15"/>
        <v>III</v>
      </c>
      <c r="U26" s="172" t="str">
        <f t="shared" si="16"/>
        <v>Mejorable</v>
      </c>
      <c r="V26" s="170">
        <v>8</v>
      </c>
      <c r="W26" s="170" t="s">
        <v>318</v>
      </c>
      <c r="X26" s="170" t="s">
        <v>318</v>
      </c>
      <c r="Y26" s="170" t="s">
        <v>318</v>
      </c>
      <c r="Z26" s="170" t="s">
        <v>534</v>
      </c>
      <c r="AA26" s="201" t="s">
        <v>318</v>
      </c>
    </row>
    <row r="27" spans="2:27" ht="127.15" customHeight="1">
      <c r="B27" s="202" t="s">
        <v>626</v>
      </c>
      <c r="C27" s="173" t="s">
        <v>308</v>
      </c>
      <c r="D27" s="173" t="s">
        <v>309</v>
      </c>
      <c r="E27" s="173" t="s">
        <v>329</v>
      </c>
      <c r="F27" s="173" t="s">
        <v>311</v>
      </c>
      <c r="G27" s="173" t="s">
        <v>427</v>
      </c>
      <c r="H27" s="173" t="s">
        <v>428</v>
      </c>
      <c r="I27" s="173" t="s">
        <v>429</v>
      </c>
      <c r="J27" s="173" t="s">
        <v>430</v>
      </c>
      <c r="K27" s="173" t="s">
        <v>56</v>
      </c>
      <c r="L27" s="281" t="s">
        <v>431</v>
      </c>
      <c r="M27" s="173" t="s">
        <v>432</v>
      </c>
      <c r="N27" s="173">
        <v>2</v>
      </c>
      <c r="O27" s="173">
        <v>1</v>
      </c>
      <c r="P27" s="173">
        <f t="shared" si="10"/>
        <v>2</v>
      </c>
      <c r="Q27" s="173" t="str">
        <f t="shared" si="11"/>
        <v>(B)</v>
      </c>
      <c r="R27" s="173">
        <v>100</v>
      </c>
      <c r="S27" s="173">
        <f t="shared" si="12"/>
        <v>200</v>
      </c>
      <c r="T27" s="174" t="str">
        <f t="shared" si="15"/>
        <v>II</v>
      </c>
      <c r="U27" s="173" t="str">
        <f t="shared" si="16"/>
        <v>Aceptable con control específico</v>
      </c>
      <c r="V27" s="170">
        <v>8</v>
      </c>
      <c r="W27" s="170" t="s">
        <v>318</v>
      </c>
      <c r="X27" s="170" t="s">
        <v>318</v>
      </c>
      <c r="Y27" s="170" t="s">
        <v>318</v>
      </c>
      <c r="Z27" s="170" t="s">
        <v>586</v>
      </c>
      <c r="AA27" s="201" t="s">
        <v>318</v>
      </c>
    </row>
    <row r="28" spans="2:27" ht="177" customHeight="1">
      <c r="B28" s="202" t="s">
        <v>626</v>
      </c>
      <c r="C28" s="173" t="s">
        <v>308</v>
      </c>
      <c r="D28" s="173" t="s">
        <v>309</v>
      </c>
      <c r="E28" s="173" t="s">
        <v>329</v>
      </c>
      <c r="F28" s="173" t="s">
        <v>311</v>
      </c>
      <c r="G28" s="173" t="s">
        <v>434</v>
      </c>
      <c r="H28" s="173" t="s">
        <v>495</v>
      </c>
      <c r="I28" s="173" t="s">
        <v>496</v>
      </c>
      <c r="J28" s="173" t="s">
        <v>497</v>
      </c>
      <c r="K28" s="173" t="s">
        <v>438</v>
      </c>
      <c r="L28" s="281" t="s">
        <v>439</v>
      </c>
      <c r="M28" s="173" t="s">
        <v>56</v>
      </c>
      <c r="N28" s="173">
        <v>2</v>
      </c>
      <c r="O28" s="173">
        <v>1</v>
      </c>
      <c r="P28" s="173">
        <f t="shared" si="10"/>
        <v>2</v>
      </c>
      <c r="Q28" s="173" t="str">
        <f t="shared" si="11"/>
        <v>(B)</v>
      </c>
      <c r="R28" s="173">
        <v>25</v>
      </c>
      <c r="S28" s="173">
        <f t="shared" si="12"/>
        <v>50</v>
      </c>
      <c r="T28" s="174" t="str">
        <f t="shared" si="15"/>
        <v>III</v>
      </c>
      <c r="U28" s="173" t="str">
        <f t="shared" si="16"/>
        <v>Mejorable</v>
      </c>
      <c r="V28" s="170">
        <v>8</v>
      </c>
      <c r="W28" s="170" t="s">
        <v>318</v>
      </c>
      <c r="X28" s="170" t="s">
        <v>318</v>
      </c>
      <c r="Y28" s="170" t="s">
        <v>508</v>
      </c>
      <c r="Z28" s="170" t="s">
        <v>587</v>
      </c>
      <c r="AA28" s="201" t="s">
        <v>318</v>
      </c>
    </row>
    <row r="29" spans="2:27" ht="106.5" customHeight="1">
      <c r="B29" s="202" t="s">
        <v>626</v>
      </c>
      <c r="C29" s="170" t="s">
        <v>308</v>
      </c>
      <c r="D29" s="170" t="s">
        <v>309</v>
      </c>
      <c r="E29" s="170" t="s">
        <v>510</v>
      </c>
      <c r="F29" s="170" t="s">
        <v>311</v>
      </c>
      <c r="G29" s="170" t="s">
        <v>403</v>
      </c>
      <c r="H29" s="170" t="s">
        <v>468</v>
      </c>
      <c r="I29" s="170" t="s">
        <v>469</v>
      </c>
      <c r="J29" s="170" t="s">
        <v>470</v>
      </c>
      <c r="K29" s="170" t="s">
        <v>56</v>
      </c>
      <c r="L29" s="170" t="s">
        <v>471</v>
      </c>
      <c r="M29" s="170" t="s">
        <v>56</v>
      </c>
      <c r="N29" s="170">
        <v>6</v>
      </c>
      <c r="O29" s="170">
        <v>1</v>
      </c>
      <c r="P29" s="170">
        <f t="shared" si="10"/>
        <v>6</v>
      </c>
      <c r="Q29" s="170" t="str">
        <f t="shared" si="11"/>
        <v>(M)</v>
      </c>
      <c r="R29" s="170">
        <v>60</v>
      </c>
      <c r="S29" s="170">
        <f t="shared" si="12"/>
        <v>360</v>
      </c>
      <c r="T29" s="171" t="str">
        <f t="shared" si="15"/>
        <v>II</v>
      </c>
      <c r="U29" s="172" t="str">
        <f t="shared" si="16"/>
        <v>Aceptable con control específico</v>
      </c>
      <c r="V29" s="170">
        <v>8</v>
      </c>
      <c r="W29" s="170" t="s">
        <v>318</v>
      </c>
      <c r="X29" s="170" t="s">
        <v>318</v>
      </c>
      <c r="Y29" s="170" t="s">
        <v>318</v>
      </c>
      <c r="Z29" s="170" t="s">
        <v>472</v>
      </c>
      <c r="AA29" s="201" t="s">
        <v>318</v>
      </c>
    </row>
    <row r="30" spans="2:27" s="161" customFormat="1" ht="53.25" customHeight="1">
      <c r="B30" s="265" t="s">
        <v>473</v>
      </c>
      <c r="C30" s="170" t="s">
        <v>308</v>
      </c>
      <c r="D30" s="170" t="s">
        <v>501</v>
      </c>
      <c r="E30" s="170" t="s">
        <v>502</v>
      </c>
      <c r="F30" s="170" t="s">
        <v>311</v>
      </c>
      <c r="G30" s="170" t="s">
        <v>403</v>
      </c>
      <c r="H30" s="170" t="s">
        <v>478</v>
      </c>
      <c r="I30" s="170" t="s">
        <v>479</v>
      </c>
      <c r="J30" s="170" t="s">
        <v>480</v>
      </c>
      <c r="K30" s="170" t="s">
        <v>56</v>
      </c>
      <c r="L30" s="288" t="s">
        <v>56</v>
      </c>
      <c r="M30" s="170" t="s">
        <v>481</v>
      </c>
      <c r="N30" s="170">
        <v>6</v>
      </c>
      <c r="O30" s="170">
        <v>3</v>
      </c>
      <c r="P30" s="170">
        <f t="shared" si="10"/>
        <v>18</v>
      </c>
      <c r="Q30" s="170" t="s">
        <v>451</v>
      </c>
      <c r="R30" s="170">
        <v>10</v>
      </c>
      <c r="S30" s="170">
        <f t="shared" si="12"/>
        <v>180</v>
      </c>
      <c r="T30" s="171" t="str">
        <f t="shared" si="15"/>
        <v>II</v>
      </c>
      <c r="U30" s="172" t="str">
        <f t="shared" si="16"/>
        <v>Aceptable con control específico</v>
      </c>
      <c r="V30" s="170">
        <v>8</v>
      </c>
      <c r="W30" s="170" t="s">
        <v>318</v>
      </c>
      <c r="X30" s="170" t="s">
        <v>318</v>
      </c>
      <c r="Y30" s="170" t="s">
        <v>482</v>
      </c>
      <c r="Z30" s="170" t="s">
        <v>542</v>
      </c>
      <c r="AA30" s="201" t="s">
        <v>484</v>
      </c>
    </row>
    <row r="31" spans="2:27" ht="79.5" customHeight="1">
      <c r="B31" s="265" t="s">
        <v>548</v>
      </c>
      <c r="C31" s="170" t="s">
        <v>538</v>
      </c>
      <c r="D31" s="291" t="s">
        <v>632</v>
      </c>
      <c r="E31" s="170" t="s">
        <v>633</v>
      </c>
      <c r="F31" s="170" t="s">
        <v>311</v>
      </c>
      <c r="G31" s="170" t="s">
        <v>312</v>
      </c>
      <c r="H31" s="170" t="s">
        <v>550</v>
      </c>
      <c r="I31" s="170" t="s">
        <v>551</v>
      </c>
      <c r="J31" s="170" t="s">
        <v>552</v>
      </c>
      <c r="K31" s="170" t="s">
        <v>56</v>
      </c>
      <c r="L31" s="288" t="s">
        <v>56</v>
      </c>
      <c r="M31" s="170" t="s">
        <v>56</v>
      </c>
      <c r="N31" s="170">
        <v>10</v>
      </c>
      <c r="O31" s="170">
        <v>2</v>
      </c>
      <c r="P31" s="170">
        <f t="shared" si="10"/>
        <v>20</v>
      </c>
      <c r="Q31" s="170" t="s">
        <v>451</v>
      </c>
      <c r="R31" s="170">
        <v>25</v>
      </c>
      <c r="S31" s="170">
        <f t="shared" si="12"/>
        <v>500</v>
      </c>
      <c r="T31" s="171" t="str">
        <f t="shared" si="15"/>
        <v>II</v>
      </c>
      <c r="U31" s="172" t="str">
        <f t="shared" si="16"/>
        <v>Aceptable con control específico</v>
      </c>
      <c r="V31" s="170">
        <v>8</v>
      </c>
      <c r="W31" s="170" t="s">
        <v>318</v>
      </c>
      <c r="X31" s="170" t="s">
        <v>318</v>
      </c>
      <c r="Y31" s="170" t="s">
        <v>318</v>
      </c>
      <c r="Z31" s="170" t="s">
        <v>634</v>
      </c>
      <c r="AA31" s="295" t="s">
        <v>554</v>
      </c>
    </row>
    <row r="32" spans="2:27" ht="51">
      <c r="B32" s="265" t="s">
        <v>548</v>
      </c>
      <c r="C32" s="170" t="s">
        <v>538</v>
      </c>
      <c r="D32" s="291" t="s">
        <v>632</v>
      </c>
      <c r="E32" s="170" t="s">
        <v>633</v>
      </c>
      <c r="F32" s="170" t="s">
        <v>311</v>
      </c>
      <c r="G32" s="170" t="s">
        <v>312</v>
      </c>
      <c r="H32" s="170" t="s">
        <v>555</v>
      </c>
      <c r="I32" s="170" t="s">
        <v>556</v>
      </c>
      <c r="J32" s="170" t="s">
        <v>557</v>
      </c>
      <c r="K32" s="170" t="s">
        <v>56</v>
      </c>
      <c r="L32" s="288" t="s">
        <v>56</v>
      </c>
      <c r="M32" s="170" t="s">
        <v>635</v>
      </c>
      <c r="N32" s="170">
        <v>6</v>
      </c>
      <c r="O32" s="170">
        <v>2</v>
      </c>
      <c r="P32" s="170">
        <f t="shared" si="10"/>
        <v>12</v>
      </c>
      <c r="Q32" s="170" t="s">
        <v>451</v>
      </c>
      <c r="R32" s="170">
        <v>10</v>
      </c>
      <c r="S32" s="170">
        <f t="shared" si="12"/>
        <v>120</v>
      </c>
      <c r="T32" s="171" t="str">
        <f t="shared" si="15"/>
        <v>III</v>
      </c>
      <c r="U32" s="172" t="str">
        <f t="shared" si="16"/>
        <v>Mejorable</v>
      </c>
      <c r="V32" s="170">
        <v>8</v>
      </c>
      <c r="W32" s="170" t="s">
        <v>318</v>
      </c>
      <c r="X32" s="170" t="s">
        <v>318</v>
      </c>
      <c r="Y32" s="170" t="s">
        <v>318</v>
      </c>
      <c r="Z32" s="170" t="s">
        <v>318</v>
      </c>
      <c r="AA32" s="201" t="s">
        <v>636</v>
      </c>
    </row>
    <row r="33" spans="1:27" s="236" customFormat="1" ht="192" customHeight="1">
      <c r="B33" s="296" t="s">
        <v>637</v>
      </c>
      <c r="C33" s="170" t="s">
        <v>538</v>
      </c>
      <c r="D33" s="292" t="s">
        <v>638</v>
      </c>
      <c r="E33" s="170" t="s">
        <v>639</v>
      </c>
      <c r="F33" s="170" t="s">
        <v>311</v>
      </c>
      <c r="G33" s="170" t="s">
        <v>321</v>
      </c>
      <c r="H33" s="170" t="s">
        <v>640</v>
      </c>
      <c r="I33" s="170" t="s">
        <v>641</v>
      </c>
      <c r="J33" s="170" t="s">
        <v>642</v>
      </c>
      <c r="K33" s="170" t="s">
        <v>56</v>
      </c>
      <c r="L33" s="288" t="s">
        <v>56</v>
      </c>
      <c r="M33" s="170" t="s">
        <v>643</v>
      </c>
      <c r="N33" s="170">
        <v>6</v>
      </c>
      <c r="O33" s="170">
        <v>3</v>
      </c>
      <c r="P33" s="170">
        <f t="shared" si="10"/>
        <v>18</v>
      </c>
      <c r="Q33" s="170" t="s">
        <v>451</v>
      </c>
      <c r="R33" s="170">
        <v>25</v>
      </c>
      <c r="S33" s="170">
        <f t="shared" si="12"/>
        <v>450</v>
      </c>
      <c r="T33" s="171" t="str">
        <f t="shared" ref="T33:T34" si="17">IF(S33&lt;20,"O",IF(S33&lt;=20,"IV",IF(S33&lt;=120,"III",IF(S33&lt;=500,"II","I"))))</f>
        <v>II</v>
      </c>
      <c r="U33" s="172" t="str">
        <f t="shared" ref="U33:U34" si="18">IF(T33="I","No aceptable",IF(T33="II","Aceptable con control específico",IF(T33="III","Mejorable","Aceptable.")))</f>
        <v>Aceptable con control específico</v>
      </c>
      <c r="V33" s="170">
        <v>8</v>
      </c>
      <c r="W33" s="170" t="s">
        <v>318</v>
      </c>
      <c r="X33" s="170" t="s">
        <v>318</v>
      </c>
      <c r="Y33" s="170" t="s">
        <v>318</v>
      </c>
      <c r="Z33" s="170" t="s">
        <v>318</v>
      </c>
      <c r="AA33" s="201" t="s">
        <v>644</v>
      </c>
    </row>
    <row r="34" spans="1:27" s="236" customFormat="1" ht="85.5" customHeight="1">
      <c r="B34" s="296" t="s">
        <v>637</v>
      </c>
      <c r="C34" s="170" t="s">
        <v>538</v>
      </c>
      <c r="D34" s="292" t="s">
        <v>638</v>
      </c>
      <c r="E34" s="170" t="s">
        <v>639</v>
      </c>
      <c r="F34" s="170" t="s">
        <v>311</v>
      </c>
      <c r="G34" s="170" t="s">
        <v>403</v>
      </c>
      <c r="H34" s="170" t="s">
        <v>404</v>
      </c>
      <c r="I34" s="170" t="s">
        <v>645</v>
      </c>
      <c r="J34" s="170" t="s">
        <v>646</v>
      </c>
      <c r="K34" s="170" t="s">
        <v>56</v>
      </c>
      <c r="L34" s="288" t="s">
        <v>56</v>
      </c>
      <c r="M34" s="170" t="s">
        <v>647</v>
      </c>
      <c r="N34" s="170">
        <v>6</v>
      </c>
      <c r="O34" s="170">
        <v>2</v>
      </c>
      <c r="P34" s="170">
        <f t="shared" si="10"/>
        <v>12</v>
      </c>
      <c r="Q34" s="170" t="s">
        <v>451</v>
      </c>
      <c r="R34" s="170">
        <v>25</v>
      </c>
      <c r="S34" s="170">
        <f t="shared" si="12"/>
        <v>300</v>
      </c>
      <c r="T34" s="171" t="str">
        <f t="shared" si="17"/>
        <v>II</v>
      </c>
      <c r="U34" s="172" t="str">
        <f t="shared" si="18"/>
        <v>Aceptable con control específico</v>
      </c>
      <c r="V34" s="170">
        <v>8</v>
      </c>
      <c r="W34" s="170" t="s">
        <v>318</v>
      </c>
      <c r="X34" s="170" t="s">
        <v>318</v>
      </c>
      <c r="Y34" s="170" t="s">
        <v>318</v>
      </c>
      <c r="Z34" s="170" t="s">
        <v>647</v>
      </c>
      <c r="AA34" s="201" t="s">
        <v>318</v>
      </c>
    </row>
    <row r="35" spans="1:27" ht="76.5">
      <c r="B35" s="265" t="s">
        <v>548</v>
      </c>
      <c r="C35" s="170" t="s">
        <v>538</v>
      </c>
      <c r="D35" s="291" t="s">
        <v>632</v>
      </c>
      <c r="E35" s="249" t="s">
        <v>633</v>
      </c>
      <c r="F35" s="170" t="s">
        <v>311</v>
      </c>
      <c r="G35" s="170" t="s">
        <v>338</v>
      </c>
      <c r="H35" s="170" t="s">
        <v>648</v>
      </c>
      <c r="I35" s="170" t="s">
        <v>649</v>
      </c>
      <c r="J35" s="170" t="s">
        <v>650</v>
      </c>
      <c r="K35" s="170" t="s">
        <v>56</v>
      </c>
      <c r="L35" s="288" t="s">
        <v>651</v>
      </c>
      <c r="M35" s="170" t="s">
        <v>56</v>
      </c>
      <c r="N35" s="170">
        <v>6</v>
      </c>
      <c r="O35" s="170">
        <v>3</v>
      </c>
      <c r="P35" s="170">
        <f>N35*O35</f>
        <v>18</v>
      </c>
      <c r="Q35" s="170" t="s">
        <v>451</v>
      </c>
      <c r="R35" s="170">
        <v>10</v>
      </c>
      <c r="S35" s="293">
        <f t="shared" si="12"/>
        <v>180</v>
      </c>
      <c r="T35" s="171" t="str">
        <f t="shared" si="15"/>
        <v>II</v>
      </c>
      <c r="U35" s="172" t="str">
        <f t="shared" si="16"/>
        <v>Aceptable con control específico</v>
      </c>
      <c r="V35" s="170">
        <v>8</v>
      </c>
      <c r="W35" s="170" t="s">
        <v>318</v>
      </c>
      <c r="X35" s="170" t="s">
        <v>318</v>
      </c>
      <c r="Y35" s="170" t="s">
        <v>318</v>
      </c>
      <c r="Z35" s="170" t="s">
        <v>652</v>
      </c>
      <c r="AA35" s="201" t="s">
        <v>318</v>
      </c>
    </row>
    <row r="36" spans="1:27" ht="51">
      <c r="B36" s="265" t="s">
        <v>548</v>
      </c>
      <c r="C36" s="170" t="s">
        <v>538</v>
      </c>
      <c r="D36" s="175" t="s">
        <v>549</v>
      </c>
      <c r="E36" s="170" t="s">
        <v>540</v>
      </c>
      <c r="F36" s="170" t="s">
        <v>311</v>
      </c>
      <c r="G36" s="170" t="s">
        <v>403</v>
      </c>
      <c r="H36" s="170" t="s">
        <v>468</v>
      </c>
      <c r="I36" s="170" t="s">
        <v>570</v>
      </c>
      <c r="J36" s="170" t="s">
        <v>571</v>
      </c>
      <c r="K36" s="170" t="s">
        <v>56</v>
      </c>
      <c r="L36" s="288" t="s">
        <v>56</v>
      </c>
      <c r="M36" s="170" t="s">
        <v>56</v>
      </c>
      <c r="N36" s="170">
        <v>6</v>
      </c>
      <c r="O36" s="170">
        <v>2</v>
      </c>
      <c r="P36" s="170">
        <f t="shared" ref="P36:P43" si="19">N36*O36</f>
        <v>12</v>
      </c>
      <c r="Q36" s="170" t="s">
        <v>451</v>
      </c>
      <c r="R36" s="170">
        <v>25</v>
      </c>
      <c r="S36" s="170">
        <f t="shared" si="12"/>
        <v>300</v>
      </c>
      <c r="T36" s="171" t="str">
        <f t="shared" si="15"/>
        <v>II</v>
      </c>
      <c r="U36" s="172" t="str">
        <f t="shared" si="16"/>
        <v>Aceptable con control específico</v>
      </c>
      <c r="V36" s="170">
        <v>8</v>
      </c>
      <c r="W36" s="170" t="s">
        <v>318</v>
      </c>
      <c r="X36" s="170" t="s">
        <v>318</v>
      </c>
      <c r="Y36" s="170" t="s">
        <v>318</v>
      </c>
      <c r="Z36" s="170" t="s">
        <v>472</v>
      </c>
      <c r="AA36" s="201" t="s">
        <v>318</v>
      </c>
    </row>
    <row r="37" spans="1:27" ht="38.25">
      <c r="B37" s="265" t="s">
        <v>537</v>
      </c>
      <c r="C37" s="170" t="s">
        <v>538</v>
      </c>
      <c r="D37" s="175" t="s">
        <v>539</v>
      </c>
      <c r="E37" s="170" t="s">
        <v>540</v>
      </c>
      <c r="F37" s="170" t="s">
        <v>311</v>
      </c>
      <c r="G37" s="170" t="s">
        <v>403</v>
      </c>
      <c r="H37" s="170" t="s">
        <v>468</v>
      </c>
      <c r="I37" s="170" t="s">
        <v>478</v>
      </c>
      <c r="J37" s="170" t="s">
        <v>541</v>
      </c>
      <c r="K37" s="170" t="s">
        <v>56</v>
      </c>
      <c r="L37" s="288" t="s">
        <v>542</v>
      </c>
      <c r="M37" s="170" t="s">
        <v>56</v>
      </c>
      <c r="N37" s="170">
        <v>2</v>
      </c>
      <c r="O37" s="170">
        <v>2</v>
      </c>
      <c r="P37" s="170">
        <f t="shared" si="19"/>
        <v>4</v>
      </c>
      <c r="Q37" s="170" t="s">
        <v>451</v>
      </c>
      <c r="R37" s="170">
        <v>100</v>
      </c>
      <c r="S37" s="170">
        <f t="shared" si="12"/>
        <v>400</v>
      </c>
      <c r="T37" s="171" t="str">
        <f t="shared" si="15"/>
        <v>II</v>
      </c>
      <c r="U37" s="172" t="str">
        <f t="shared" si="16"/>
        <v>Aceptable con control específico</v>
      </c>
      <c r="V37" s="170">
        <v>8</v>
      </c>
      <c r="W37" s="170" t="s">
        <v>318</v>
      </c>
      <c r="X37" s="170" t="s">
        <v>318</v>
      </c>
      <c r="Y37" s="170" t="s">
        <v>318</v>
      </c>
      <c r="Z37" s="170" t="s">
        <v>573</v>
      </c>
      <c r="AA37" s="201" t="s">
        <v>481</v>
      </c>
    </row>
    <row r="38" spans="1:27" ht="38.25">
      <c r="B38" s="265" t="s">
        <v>537</v>
      </c>
      <c r="C38" s="170" t="s">
        <v>538</v>
      </c>
      <c r="D38" s="175" t="s">
        <v>539</v>
      </c>
      <c r="E38" s="170" t="s">
        <v>540</v>
      </c>
      <c r="F38" s="170" t="s">
        <v>311</v>
      </c>
      <c r="G38" s="170" t="s">
        <v>403</v>
      </c>
      <c r="H38" s="170" t="s">
        <v>468</v>
      </c>
      <c r="I38" s="170" t="s">
        <v>544</v>
      </c>
      <c r="J38" s="170" t="s">
        <v>545</v>
      </c>
      <c r="K38" s="170" t="s">
        <v>56</v>
      </c>
      <c r="L38" s="288" t="s">
        <v>622</v>
      </c>
      <c r="M38" s="170" t="s">
        <v>56</v>
      </c>
      <c r="N38" s="170">
        <v>2</v>
      </c>
      <c r="O38" s="170">
        <v>2</v>
      </c>
      <c r="P38" s="170">
        <f t="shared" si="19"/>
        <v>4</v>
      </c>
      <c r="Q38" s="170" t="s">
        <v>451</v>
      </c>
      <c r="R38" s="170">
        <v>100</v>
      </c>
      <c r="S38" s="170">
        <f t="shared" si="12"/>
        <v>400</v>
      </c>
      <c r="T38" s="171" t="str">
        <f t="shared" si="15"/>
        <v>II</v>
      </c>
      <c r="U38" s="172" t="str">
        <f t="shared" si="16"/>
        <v>Aceptable con control específico</v>
      </c>
      <c r="V38" s="170">
        <v>8</v>
      </c>
      <c r="W38" s="170" t="s">
        <v>318</v>
      </c>
      <c r="X38" s="170" t="s">
        <v>318</v>
      </c>
      <c r="Y38" s="170" t="s">
        <v>318</v>
      </c>
      <c r="Z38" s="170" t="s">
        <v>472</v>
      </c>
      <c r="AA38" s="201" t="s">
        <v>318</v>
      </c>
    </row>
    <row r="39" spans="1:27" ht="76.5">
      <c r="B39" s="265" t="s">
        <v>548</v>
      </c>
      <c r="C39" s="170" t="s">
        <v>538</v>
      </c>
      <c r="D39" s="175" t="s">
        <v>549</v>
      </c>
      <c r="E39" s="170" t="s">
        <v>540</v>
      </c>
      <c r="F39" s="170" t="s">
        <v>311</v>
      </c>
      <c r="G39" s="170" t="s">
        <v>338</v>
      </c>
      <c r="H39" s="170" t="s">
        <v>648</v>
      </c>
      <c r="I39" s="170" t="s">
        <v>649</v>
      </c>
      <c r="J39" s="170" t="s">
        <v>650</v>
      </c>
      <c r="K39" s="170" t="s">
        <v>56</v>
      </c>
      <c r="L39" s="288" t="s">
        <v>651</v>
      </c>
      <c r="M39" s="170" t="s">
        <v>56</v>
      </c>
      <c r="N39" s="170">
        <v>6</v>
      </c>
      <c r="O39" s="170">
        <v>3</v>
      </c>
      <c r="P39" s="170">
        <f t="shared" si="19"/>
        <v>18</v>
      </c>
      <c r="Q39" s="170" t="s">
        <v>451</v>
      </c>
      <c r="R39" s="170">
        <v>10</v>
      </c>
      <c r="S39" s="293">
        <f t="shared" si="12"/>
        <v>180</v>
      </c>
      <c r="T39" s="171" t="str">
        <f t="shared" si="15"/>
        <v>II</v>
      </c>
      <c r="U39" s="172" t="str">
        <f t="shared" si="16"/>
        <v>Aceptable con control específico</v>
      </c>
      <c r="V39" s="170">
        <v>8</v>
      </c>
      <c r="W39" s="170" t="s">
        <v>318</v>
      </c>
      <c r="X39" s="170" t="s">
        <v>318</v>
      </c>
      <c r="Y39" s="170" t="s">
        <v>318</v>
      </c>
      <c r="Z39" s="170" t="s">
        <v>652</v>
      </c>
      <c r="AA39" s="201" t="s">
        <v>318</v>
      </c>
    </row>
    <row r="40" spans="1:27" ht="60.75" customHeight="1">
      <c r="B40" s="265" t="s">
        <v>548</v>
      </c>
      <c r="C40" s="170" t="s">
        <v>538</v>
      </c>
      <c r="D40" s="175" t="s">
        <v>549</v>
      </c>
      <c r="E40" s="170" t="s">
        <v>540</v>
      </c>
      <c r="F40" s="170" t="s">
        <v>311</v>
      </c>
      <c r="G40" s="170" t="s">
        <v>403</v>
      </c>
      <c r="H40" s="170" t="s">
        <v>468</v>
      </c>
      <c r="I40" s="170" t="s">
        <v>570</v>
      </c>
      <c r="J40" s="170" t="s">
        <v>571</v>
      </c>
      <c r="K40" s="170" t="s">
        <v>56</v>
      </c>
      <c r="L40" s="288" t="s">
        <v>56</v>
      </c>
      <c r="M40" s="170" t="s">
        <v>56</v>
      </c>
      <c r="N40" s="170">
        <v>6</v>
      </c>
      <c r="O40" s="170">
        <v>2</v>
      </c>
      <c r="P40" s="170">
        <f t="shared" si="19"/>
        <v>12</v>
      </c>
      <c r="Q40" s="170" t="s">
        <v>451</v>
      </c>
      <c r="R40" s="170">
        <v>25</v>
      </c>
      <c r="S40" s="170">
        <f t="shared" si="12"/>
        <v>300</v>
      </c>
      <c r="T40" s="171" t="str">
        <f t="shared" si="15"/>
        <v>II</v>
      </c>
      <c r="U40" s="172" t="str">
        <f t="shared" si="16"/>
        <v>Aceptable con control específico</v>
      </c>
      <c r="V40" s="170">
        <v>8</v>
      </c>
      <c r="W40" s="170" t="s">
        <v>318</v>
      </c>
      <c r="X40" s="170" t="s">
        <v>318</v>
      </c>
      <c r="Y40" s="170" t="s">
        <v>318</v>
      </c>
      <c r="Z40" s="170" t="s">
        <v>472</v>
      </c>
      <c r="AA40" s="201" t="s">
        <v>318</v>
      </c>
    </row>
    <row r="41" spans="1:27" ht="44.45" customHeight="1">
      <c r="B41" s="265" t="s">
        <v>537</v>
      </c>
      <c r="C41" s="170" t="s">
        <v>538</v>
      </c>
      <c r="D41" s="175" t="s">
        <v>539</v>
      </c>
      <c r="E41" s="170" t="s">
        <v>540</v>
      </c>
      <c r="F41" s="170" t="s">
        <v>311</v>
      </c>
      <c r="G41" s="170" t="s">
        <v>403</v>
      </c>
      <c r="H41" s="170" t="s">
        <v>468</v>
      </c>
      <c r="I41" s="170" t="s">
        <v>478</v>
      </c>
      <c r="J41" s="170" t="s">
        <v>541</v>
      </c>
      <c r="K41" s="170" t="s">
        <v>56</v>
      </c>
      <c r="L41" s="288" t="s">
        <v>542</v>
      </c>
      <c r="M41" s="170" t="s">
        <v>56</v>
      </c>
      <c r="N41" s="170">
        <v>2</v>
      </c>
      <c r="O41" s="170">
        <v>2</v>
      </c>
      <c r="P41" s="170">
        <f t="shared" si="19"/>
        <v>4</v>
      </c>
      <c r="Q41" s="170" t="s">
        <v>451</v>
      </c>
      <c r="R41" s="170">
        <v>100</v>
      </c>
      <c r="S41" s="170">
        <f t="shared" si="12"/>
        <v>400</v>
      </c>
      <c r="T41" s="171" t="str">
        <f t="shared" si="15"/>
        <v>II</v>
      </c>
      <c r="U41" s="172" t="str">
        <f t="shared" si="16"/>
        <v>Aceptable con control específico</v>
      </c>
      <c r="V41" s="170">
        <v>8</v>
      </c>
      <c r="W41" s="170" t="s">
        <v>318</v>
      </c>
      <c r="X41" s="170" t="s">
        <v>318</v>
      </c>
      <c r="Y41" s="170" t="s">
        <v>318</v>
      </c>
      <c r="Z41" s="170" t="s">
        <v>543</v>
      </c>
      <c r="AA41" s="201" t="s">
        <v>481</v>
      </c>
    </row>
    <row r="42" spans="1:27" ht="38.25">
      <c r="B42" s="265" t="s">
        <v>537</v>
      </c>
      <c r="C42" s="170" t="s">
        <v>538</v>
      </c>
      <c r="D42" s="175" t="s">
        <v>539</v>
      </c>
      <c r="E42" s="170" t="s">
        <v>540</v>
      </c>
      <c r="F42" s="170" t="s">
        <v>311</v>
      </c>
      <c r="G42" s="170" t="s">
        <v>403</v>
      </c>
      <c r="H42" s="170" t="s">
        <v>468</v>
      </c>
      <c r="I42" s="170" t="s">
        <v>544</v>
      </c>
      <c r="J42" s="170" t="s">
        <v>545</v>
      </c>
      <c r="K42" s="170" t="s">
        <v>56</v>
      </c>
      <c r="L42" s="288" t="s">
        <v>622</v>
      </c>
      <c r="M42" s="170" t="s">
        <v>56</v>
      </c>
      <c r="N42" s="170">
        <v>2</v>
      </c>
      <c r="O42" s="170">
        <v>2</v>
      </c>
      <c r="P42" s="170">
        <f t="shared" si="19"/>
        <v>4</v>
      </c>
      <c r="Q42" s="170" t="s">
        <v>451</v>
      </c>
      <c r="R42" s="170">
        <v>100</v>
      </c>
      <c r="S42" s="170">
        <f t="shared" si="12"/>
        <v>400</v>
      </c>
      <c r="T42" s="171" t="str">
        <f t="shared" si="15"/>
        <v>II</v>
      </c>
      <c r="U42" s="172" t="str">
        <f t="shared" si="16"/>
        <v>Aceptable con control específico</v>
      </c>
      <c r="V42" s="170">
        <v>8</v>
      </c>
      <c r="W42" s="170" t="s">
        <v>318</v>
      </c>
      <c r="X42" s="170" t="s">
        <v>318</v>
      </c>
      <c r="Y42" s="170" t="s">
        <v>318</v>
      </c>
      <c r="Z42" s="170" t="s">
        <v>472</v>
      </c>
      <c r="AA42" s="201" t="s">
        <v>318</v>
      </c>
    </row>
    <row r="43" spans="1:27" ht="89.25">
      <c r="B43" s="265" t="s">
        <v>493</v>
      </c>
      <c r="C43" s="170" t="s">
        <v>308</v>
      </c>
      <c r="D43" s="170" t="s">
        <v>309</v>
      </c>
      <c r="E43" s="170" t="s">
        <v>416</v>
      </c>
      <c r="F43" s="170" t="s">
        <v>396</v>
      </c>
      <c r="G43" s="170" t="s">
        <v>403</v>
      </c>
      <c r="H43" s="170" t="s">
        <v>404</v>
      </c>
      <c r="I43" s="170" t="s">
        <v>417</v>
      </c>
      <c r="J43" s="170" t="s">
        <v>418</v>
      </c>
      <c r="K43" s="170" t="s">
        <v>56</v>
      </c>
      <c r="L43" s="288" t="s">
        <v>56</v>
      </c>
      <c r="M43" s="170" t="s">
        <v>56</v>
      </c>
      <c r="N43" s="170">
        <v>6</v>
      </c>
      <c r="O43" s="170">
        <v>1</v>
      </c>
      <c r="P43" s="170">
        <f t="shared" si="19"/>
        <v>6</v>
      </c>
      <c r="Q43" s="170" t="str">
        <f>IF(P43&lt;2,"O",IF(P43&lt;=4,"(B)",IF(P43&lt;=8,"(M)",IF(P43&lt;=20,"(A)","(MA)"))))</f>
        <v>(M)</v>
      </c>
      <c r="R43" s="170">
        <v>60</v>
      </c>
      <c r="S43" s="170">
        <f>P43*R43</f>
        <v>360</v>
      </c>
      <c r="T43" s="171" t="str">
        <f>IF(S43&lt;20,"O",IF(S43&lt;=20,"IV",IF(S43&lt;=120,"III",IF(S43&lt;=500,"II","I"))))</f>
        <v>II</v>
      </c>
      <c r="U43" s="172" t="str">
        <f>IF(T43="I","No aceptable",IF(T43="II","Aceptable con control específico",IF(T43="III","Mejorable","Aceptable.")))</f>
        <v>Aceptable con control específico</v>
      </c>
      <c r="V43" s="170">
        <v>8</v>
      </c>
      <c r="W43" s="170" t="s">
        <v>318</v>
      </c>
      <c r="X43" s="170" t="s">
        <v>318</v>
      </c>
      <c r="Y43" s="170" t="s">
        <v>318</v>
      </c>
      <c r="Z43" s="170" t="s">
        <v>612</v>
      </c>
      <c r="AA43" s="201" t="s">
        <v>422</v>
      </c>
    </row>
    <row r="44" spans="1:27" ht="94.9" customHeight="1">
      <c r="B44" s="265" t="s">
        <v>493</v>
      </c>
      <c r="C44" s="170" t="s">
        <v>308</v>
      </c>
      <c r="D44" s="170" t="s">
        <v>309</v>
      </c>
      <c r="E44" s="170" t="s">
        <v>395</v>
      </c>
      <c r="F44" s="170" t="s">
        <v>396</v>
      </c>
      <c r="G44" s="170" t="s">
        <v>373</v>
      </c>
      <c r="H44" s="170" t="s">
        <v>397</v>
      </c>
      <c r="I44" s="170" t="s">
        <v>398</v>
      </c>
      <c r="J44" s="170" t="s">
        <v>399</v>
      </c>
      <c r="K44" s="170" t="s">
        <v>56</v>
      </c>
      <c r="L44" s="170" t="s">
        <v>400</v>
      </c>
      <c r="M44" s="170" t="s">
        <v>56</v>
      </c>
      <c r="N44" s="170">
        <v>6</v>
      </c>
      <c r="O44" s="170">
        <v>1</v>
      </c>
      <c r="P44" s="170">
        <f>N44*O44</f>
        <v>6</v>
      </c>
      <c r="Q44" s="170" t="str">
        <f>IF(P44&lt;2,"O",IF(P44&lt;=4,"(B)",IF(P44&lt;=8,"(M)",IF(P44&lt;=20,"(A)","(MA)"))))</f>
        <v>(M)</v>
      </c>
      <c r="R44" s="170">
        <v>60</v>
      </c>
      <c r="S44" s="170">
        <f>P44*R44</f>
        <v>360</v>
      </c>
      <c r="T44" s="171" t="str">
        <f>IF(S44&lt;20,"O",IF(S44&lt;=20,"IV",IF(S44&lt;=120,"III",IF(S44&lt;=500,"II","I"))))</f>
        <v>II</v>
      </c>
      <c r="U44" s="172" t="str">
        <f>IF(T44="I","No aceptable",IF(T44="II","Aceptable con control específico",IF(T44="III","Mejorable","Aceptable.")))</f>
        <v>Aceptable con control específico</v>
      </c>
      <c r="V44" s="170">
        <v>8</v>
      </c>
      <c r="W44" s="170" t="s">
        <v>318</v>
      </c>
      <c r="X44" s="170" t="s">
        <v>318</v>
      </c>
      <c r="Y44" s="170" t="s">
        <v>318</v>
      </c>
      <c r="Z44" s="170" t="s">
        <v>401</v>
      </c>
      <c r="AA44" s="201" t="s">
        <v>318</v>
      </c>
    </row>
    <row r="45" spans="1:27" ht="51">
      <c r="B45" s="266" t="s">
        <v>493</v>
      </c>
      <c r="C45" s="267" t="s">
        <v>308</v>
      </c>
      <c r="D45" s="267" t="s">
        <v>309</v>
      </c>
      <c r="E45" s="267" t="s">
        <v>416</v>
      </c>
      <c r="F45" s="267" t="s">
        <v>396</v>
      </c>
      <c r="G45" s="267" t="s">
        <v>403</v>
      </c>
      <c r="H45" s="267" t="s">
        <v>410</v>
      </c>
      <c r="I45" s="267" t="s">
        <v>423</v>
      </c>
      <c r="J45" s="267" t="s">
        <v>424</v>
      </c>
      <c r="K45" s="267" t="s">
        <v>56</v>
      </c>
      <c r="L45" s="297" t="s">
        <v>56</v>
      </c>
      <c r="M45" s="267" t="s">
        <v>425</v>
      </c>
      <c r="N45" s="267">
        <v>2</v>
      </c>
      <c r="O45" s="267">
        <v>1</v>
      </c>
      <c r="P45" s="267">
        <f t="shared" ref="P45" si="20">N45*O45</f>
        <v>2</v>
      </c>
      <c r="Q45" s="267" t="str">
        <f t="shared" ref="Q45" si="21">IF(P45&lt;2,"O",IF(P45&lt;=4,"(B)",IF(P45&lt;=8,"(M)",IF(P45&lt;=20,"(A)","(MA)"))))</f>
        <v>(B)</v>
      </c>
      <c r="R45" s="267">
        <v>60</v>
      </c>
      <c r="S45" s="267">
        <f t="shared" ref="S45" si="22">P45*R45</f>
        <v>120</v>
      </c>
      <c r="T45" s="268" t="str">
        <f t="shared" ref="T45" si="23">IF(S45&lt;20,"O",IF(S45&lt;=20,"IV",IF(S45&lt;=120,"III",IF(S45&lt;=500,"II","I"))))</f>
        <v>III</v>
      </c>
      <c r="U45" s="269" t="str">
        <f t="shared" ref="U45" si="24">IF(T45="I","No aceptable",IF(T45="II","Aceptable con control específico",IF(T45="III","Mejorable","Aceptable.")))</f>
        <v>Mejorable</v>
      </c>
      <c r="V45" s="267">
        <v>8</v>
      </c>
      <c r="W45" s="267" t="s">
        <v>318</v>
      </c>
      <c r="X45" s="267" t="s">
        <v>318</v>
      </c>
      <c r="Y45" s="267" t="s">
        <v>318</v>
      </c>
      <c r="Z45" s="267" t="s">
        <v>613</v>
      </c>
      <c r="AA45" s="270" t="s">
        <v>318</v>
      </c>
    </row>
    <row r="46" spans="1:27" s="123" customFormat="1" ht="18.75" customHeight="1">
      <c r="A46" s="549" t="s">
        <v>503</v>
      </c>
      <c r="B46" s="549"/>
      <c r="C46" s="549"/>
      <c r="D46" s="228" t="s">
        <v>504</v>
      </c>
      <c r="E46" s="227"/>
      <c r="Z46" s="126"/>
    </row>
    <row r="47" spans="1:27" s="123" customFormat="1" ht="18.75" customHeight="1">
      <c r="A47" s="549"/>
      <c r="B47" s="549"/>
      <c r="C47" s="549"/>
      <c r="D47" s="228" t="s">
        <v>487</v>
      </c>
      <c r="E47" s="227"/>
      <c r="Z47" s="126"/>
    </row>
    <row r="48" spans="1:27">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row r="363" spans="23:24">
      <c r="W363" s="123"/>
      <c r="X363" s="123"/>
    </row>
  </sheetData>
  <sheetProtection algorithmName="SHA-512" hashValue="aa6MgjSfHPi0umcwQbF1+koxnIqkAAUX31AhJB1HIuJ3Ua2DF/zVt+X2FseABCCw3K6XP/A6B8D5ofOZF2z8hw==" saltValue="eph6V6j0jrZ+/wBSowWxCA==" spinCount="100000" sheet="1" formatCells="0" formatColumns="0" formatRows="0" insertColumns="0" insertRows="0" insertHyperlinks="0" deleteColumns="0" deleteRows="0" sort="0" pivotTables="0"/>
  <autoFilter ref="G10:I47"/>
  <mergeCells count="24">
    <mergeCell ref="B2:D5"/>
    <mergeCell ref="E2:Y2"/>
    <mergeCell ref="Z2:AA2"/>
    <mergeCell ref="E3:Y3"/>
    <mergeCell ref="Z3:AA3"/>
    <mergeCell ref="E4:Y5"/>
    <mergeCell ref="Z4:AA4"/>
    <mergeCell ref="Z5:AA5"/>
    <mergeCell ref="B7:D7"/>
    <mergeCell ref="E7:M7"/>
    <mergeCell ref="U7:W7"/>
    <mergeCell ref="A46:C47"/>
    <mergeCell ref="X7:Y7"/>
    <mergeCell ref="B9:B10"/>
    <mergeCell ref="C9:C10"/>
    <mergeCell ref="D9:D10"/>
    <mergeCell ref="E9:E10"/>
    <mergeCell ref="F9:F10"/>
    <mergeCell ref="G9:I9"/>
    <mergeCell ref="J9:J10"/>
    <mergeCell ref="K9:M9"/>
    <mergeCell ref="N9:T9"/>
    <mergeCell ref="V9:V10"/>
    <mergeCell ref="W9:AA9"/>
  </mergeCells>
  <conditionalFormatting sqref="F11:S11 P19:Q20 S19:S20 P27:Q28 S27:S28 P30:P34">
    <cfRule type="cellIs" dxfId="820" priority="138" operator="equal">
      <formula>"MEDIA"</formula>
    </cfRule>
    <cfRule type="cellIs" dxfId="819" priority="139" operator="equal">
      <formula>"BAJA"</formula>
    </cfRule>
    <cfRule type="cellIs" dxfId="818" priority="140" operator="equal">
      <formula>"MUY ALTA"</formula>
    </cfRule>
  </conditionalFormatting>
  <conditionalFormatting sqref="P45:Q45 S43 Q43 S45">
    <cfRule type="cellIs" dxfId="817" priority="130" operator="equal">
      <formula>"MEDIA"</formula>
    </cfRule>
    <cfRule type="cellIs" dxfId="816" priority="131" operator="equal">
      <formula>"BAJA"</formula>
    </cfRule>
    <cfRule type="cellIs" dxfId="815" priority="132" operator="equal">
      <formula>"MUY ALTA"</formula>
    </cfRule>
  </conditionalFormatting>
  <conditionalFormatting sqref="S30:T30 S31:S42">
    <cfRule type="cellIs" dxfId="814" priority="135" operator="equal">
      <formula>"MEDIA"</formula>
    </cfRule>
    <cfRule type="cellIs" dxfId="813" priority="136" operator="equal">
      <formula>"BAJA"</formula>
    </cfRule>
    <cfRule type="cellIs" dxfId="812" priority="137" operator="equal">
      <formula>"MUY ALTA"</formula>
    </cfRule>
  </conditionalFormatting>
  <conditionalFormatting sqref="T11 T20 T27:T28 T45 T30:T43">
    <cfRule type="cellIs" dxfId="811" priority="126" operator="equal">
      <formula>"II"</formula>
    </cfRule>
    <cfRule type="cellIs" dxfId="810" priority="127" operator="equal">
      <formula>"III"</formula>
    </cfRule>
    <cfRule type="cellIs" dxfId="809" priority="128" operator="equal">
      <formula>"I"</formula>
    </cfRule>
    <cfRule type="cellIs" dxfId="808" priority="129" operator="equal">
      <formula>"IV"</formula>
    </cfRule>
  </conditionalFormatting>
  <conditionalFormatting sqref="U11 U20 U27:U28 U45 U30:U43">
    <cfRule type="containsText" dxfId="807" priority="123" operator="containsText" text="Mejorable">
      <formula>NOT(ISERROR(SEARCH("Mejorable",U11)))</formula>
    </cfRule>
    <cfRule type="containsText" dxfId="806" priority="124" operator="containsText" text="Aceptable.">
      <formula>NOT(ISERROR(SEARCH("Aceptable.",U11)))</formula>
    </cfRule>
    <cfRule type="containsText" dxfId="805" priority="125" operator="containsText" text="Aceptable con control específico">
      <formula>NOT(ISERROR(SEARCH("Aceptable con control específico",U11)))</formula>
    </cfRule>
  </conditionalFormatting>
  <conditionalFormatting sqref="T18:T19">
    <cfRule type="cellIs" dxfId="804" priority="108" operator="equal">
      <formula>"II"</formula>
    </cfRule>
    <cfRule type="cellIs" dxfId="803" priority="109" operator="equal">
      <formula>"III"</formula>
    </cfRule>
    <cfRule type="cellIs" dxfId="802" priority="110" operator="equal">
      <formula>"I"</formula>
    </cfRule>
    <cfRule type="cellIs" dxfId="801" priority="111" operator="equal">
      <formula>"IV"</formula>
    </cfRule>
  </conditionalFormatting>
  <conditionalFormatting sqref="U18:U19">
    <cfRule type="containsText" dxfId="800" priority="112" operator="containsText" text="Mejorable">
      <formula>NOT(ISERROR(SEARCH("Mejorable",U18)))</formula>
    </cfRule>
    <cfRule type="containsText" dxfId="799" priority="113" operator="containsText" text="Aceptable.">
      <formula>NOT(ISERROR(SEARCH("Aceptable.",U18)))</formula>
    </cfRule>
    <cfRule type="containsText" dxfId="798" priority="114" operator="containsText" text="Aceptable con control específico">
      <formula>NOT(ISERROR(SEARCH("Aceptable con control específico",U18)))</formula>
    </cfRule>
  </conditionalFormatting>
  <conditionalFormatting sqref="P18:Q18 S18">
    <cfRule type="cellIs" dxfId="797" priority="98" operator="equal">
      <formula>"MEDIA"</formula>
    </cfRule>
    <cfRule type="cellIs" dxfId="796" priority="99" operator="equal">
      <formula>"BAJA"</formula>
    </cfRule>
    <cfRule type="cellIs" dxfId="795" priority="100" operator="equal">
      <formula>"MUY ALTA"</formula>
    </cfRule>
  </conditionalFormatting>
  <conditionalFormatting sqref="S21 P21:Q21">
    <cfRule type="cellIs" dxfId="794" priority="83" operator="equal">
      <formula>"MEDIA"</formula>
    </cfRule>
    <cfRule type="cellIs" dxfId="793" priority="95" operator="equal">
      <formula>"BAJA"</formula>
    </cfRule>
    <cfRule type="cellIs" dxfId="792" priority="96" operator="equal">
      <formula>"MUY ALTA"</formula>
    </cfRule>
  </conditionalFormatting>
  <conditionalFormatting sqref="T21">
    <cfRule type="cellIs" dxfId="791" priority="79" operator="equal">
      <formula>"II"</formula>
    </cfRule>
    <cfRule type="cellIs" dxfId="790" priority="80" operator="equal">
      <formula>"III"</formula>
    </cfRule>
    <cfRule type="cellIs" dxfId="789" priority="81" operator="equal">
      <formula>"I"</formula>
    </cfRule>
    <cfRule type="cellIs" dxfId="788" priority="82" operator="equal">
      <formula>"IV"</formula>
    </cfRule>
  </conditionalFormatting>
  <conditionalFormatting sqref="U21">
    <cfRule type="containsText" dxfId="787" priority="76" operator="containsText" text="Mejorable">
      <formula>NOT(ISERROR(SEARCH("Mejorable",U21)))</formula>
    </cfRule>
    <cfRule type="containsText" dxfId="786" priority="77" operator="containsText" text="Aceptable.">
      <formula>NOT(ISERROR(SEARCH("Aceptable.",U21)))</formula>
    </cfRule>
    <cfRule type="containsText" dxfId="785" priority="78" operator="containsText" text="Aceptable con control específico">
      <formula>NOT(ISERROR(SEARCH("Aceptable con control específico",U21)))</formula>
    </cfRule>
  </conditionalFormatting>
  <conditionalFormatting sqref="P22:Q22 S22">
    <cfRule type="cellIs" dxfId="784" priority="75" operator="equal">
      <formula>"MEDIA"</formula>
    </cfRule>
    <cfRule type="cellIs" dxfId="783" priority="85" operator="equal">
      <formula>"BAJA"</formula>
    </cfRule>
    <cfRule type="cellIs" dxfId="782" priority="86" operator="equal">
      <formula>"MUY ALTA"</formula>
    </cfRule>
  </conditionalFormatting>
  <conditionalFormatting sqref="T22">
    <cfRule type="cellIs" dxfId="781" priority="74" operator="equal">
      <formula>"II"</formula>
    </cfRule>
    <cfRule type="cellIs" dxfId="780" priority="141" operator="equal">
      <formula>"III"</formula>
    </cfRule>
    <cfRule type="cellIs" dxfId="779" priority="141" operator="equal">
      <formula>"I"</formula>
    </cfRule>
    <cfRule type="cellIs" dxfId="778" priority="141" operator="equal">
      <formula>"IV"</formula>
    </cfRule>
  </conditionalFormatting>
  <conditionalFormatting sqref="U22">
    <cfRule type="containsText" dxfId="777" priority="72" operator="containsText" text="Mejorable">
      <formula>NOT(ISERROR(SEARCH("Mejorable",U22)))</formula>
    </cfRule>
    <cfRule type="containsText" dxfId="776" priority="73" operator="containsText" text="Aceptable.">
      <formula>NOT(ISERROR(SEARCH("Aceptable.",U22)))</formula>
    </cfRule>
    <cfRule type="containsText" dxfId="775" priority="142" operator="containsText" text="Aceptable con control específico">
      <formula>NOT(ISERROR(SEARCH("Aceptable con control específico",U22)))</formula>
    </cfRule>
  </conditionalFormatting>
  <conditionalFormatting sqref="P23:Q23 S23">
    <cfRule type="cellIs" dxfId="774" priority="71" operator="equal">
      <formula>"MEDIA"</formula>
    </cfRule>
    <cfRule type="cellIs" dxfId="773" priority="143" operator="equal">
      <formula>"BAJA"</formula>
    </cfRule>
    <cfRule type="cellIs" dxfId="772" priority="143" operator="equal">
      <formula>"MUY ALTA"</formula>
    </cfRule>
  </conditionalFormatting>
  <conditionalFormatting sqref="T23">
    <cfRule type="cellIs" dxfId="771" priority="70" operator="equal">
      <formula>"II"</formula>
    </cfRule>
  </conditionalFormatting>
  <conditionalFormatting sqref="U23">
    <cfRule type="containsText" dxfId="770" priority="68" operator="containsText" text="Aceptable con control específico">
      <formula>NOT(ISERROR(SEARCH("Aceptable con control específico",U23)))</formula>
    </cfRule>
    <cfRule type="containsText" dxfId="769" priority="68" operator="containsText" text="Mejorable">
      <formula>NOT(ISERROR(SEARCH("Mejorable",U23)))</formula>
    </cfRule>
    <cfRule type="containsText" dxfId="768" priority="69" operator="containsText" text="Aceptable.">
      <formula>NOT(ISERROR(SEARCH("Aceptable.",U23)))</formula>
    </cfRule>
  </conditionalFormatting>
  <conditionalFormatting sqref="P44:Q44 S44">
    <cfRule type="cellIs" dxfId="767" priority="65" operator="equal">
      <formula>"MEDIA"</formula>
    </cfRule>
    <cfRule type="cellIs" dxfId="766" priority="66" operator="equal">
      <formula>"BAJA"</formula>
    </cfRule>
    <cfRule type="cellIs" dxfId="765" priority="67" operator="equal">
      <formula>"MUY ALTA"</formula>
    </cfRule>
  </conditionalFormatting>
  <conditionalFormatting sqref="T44">
    <cfRule type="cellIs" dxfId="764" priority="58" operator="equal">
      <formula>"II"</formula>
    </cfRule>
    <cfRule type="cellIs" dxfId="763" priority="59" operator="equal">
      <formula>"III"</formula>
    </cfRule>
    <cfRule type="cellIs" dxfId="762" priority="60" operator="equal">
      <formula>"I"</formula>
    </cfRule>
    <cfRule type="cellIs" dxfId="761" priority="61" operator="equal">
      <formula>"IV"</formula>
    </cfRule>
  </conditionalFormatting>
  <conditionalFormatting sqref="U44">
    <cfRule type="containsText" dxfId="760" priority="62" operator="containsText" text="Mejorable">
      <formula>NOT(ISERROR(SEARCH("Mejorable",U44)))</formula>
    </cfRule>
    <cfRule type="containsText" dxfId="759" priority="63" operator="containsText" text="Aceptable.">
      <formula>NOT(ISERROR(SEARCH("Aceptable.",U44)))</formula>
    </cfRule>
    <cfRule type="containsText" dxfId="758" priority="64" operator="containsText" text="Aceptable con control específico">
      <formula>NOT(ISERROR(SEARCH("Aceptable con control específico",U44)))</formula>
    </cfRule>
  </conditionalFormatting>
  <conditionalFormatting sqref="P24:Q24 S24">
    <cfRule type="cellIs" dxfId="757" priority="52" operator="equal">
      <formula>"MEDIA"</formula>
    </cfRule>
    <cfRule type="cellIs" dxfId="756" priority="53" operator="equal">
      <formula>"BAJA"</formula>
    </cfRule>
    <cfRule type="cellIs" dxfId="755" priority="54" operator="equal">
      <formula>"MUY ALTA"</formula>
    </cfRule>
  </conditionalFormatting>
  <conditionalFormatting sqref="T24">
    <cfRule type="cellIs" dxfId="754" priority="48" operator="equal">
      <formula>"II"</formula>
    </cfRule>
    <cfRule type="cellIs" dxfId="753" priority="51" operator="equal">
      <formula>"I"</formula>
    </cfRule>
    <cfRule type="cellIs" dxfId="752" priority="51" operator="equal">
      <formula>"III"</formula>
    </cfRule>
    <cfRule type="cellIs" dxfId="751" priority="144" operator="equal">
      <formula>"IV"</formula>
    </cfRule>
  </conditionalFormatting>
  <conditionalFormatting sqref="U24">
    <cfRule type="containsText" dxfId="750" priority="49" operator="containsText" text="Mejorable">
      <formula>NOT(ISERROR(SEARCH("Mejorable",U24)))</formula>
    </cfRule>
    <cfRule type="containsText" dxfId="749" priority="50" operator="containsText" text="Aceptable.">
      <formula>NOT(ISERROR(SEARCH("Aceptable.",U24)))</formula>
    </cfRule>
    <cfRule type="containsText" dxfId="748" priority="145" operator="containsText" text="Aceptable con control específico">
      <formula>NOT(ISERROR(SEARCH("Aceptable con control específico",U24)))</formula>
    </cfRule>
  </conditionalFormatting>
  <conditionalFormatting sqref="P25:Q25 S25">
    <cfRule type="cellIs" dxfId="747" priority="45" operator="equal">
      <formula>"MEDIA"</formula>
    </cfRule>
    <cfRule type="cellIs" dxfId="746" priority="46" operator="equal">
      <formula>"BAJA"</formula>
    </cfRule>
    <cfRule type="cellIs" dxfId="745" priority="47" operator="equal">
      <formula>"MUY ALTA"</formula>
    </cfRule>
  </conditionalFormatting>
  <conditionalFormatting sqref="T25">
    <cfRule type="cellIs" dxfId="744" priority="41" operator="equal">
      <formula>"II"</formula>
    </cfRule>
    <cfRule type="cellIs" dxfId="743" priority="42" operator="equal">
      <formula>"III"</formula>
    </cfRule>
    <cfRule type="cellIs" dxfId="742" priority="43" operator="equal">
      <formula>"I"</formula>
    </cfRule>
    <cfRule type="cellIs" dxfId="741" priority="44" operator="equal">
      <formula>"IV"</formula>
    </cfRule>
  </conditionalFormatting>
  <conditionalFormatting sqref="U25">
    <cfRule type="containsText" dxfId="740" priority="38" operator="containsText" text="Mejorable">
      <formula>NOT(ISERROR(SEARCH("Mejorable",U25)))</formula>
    </cfRule>
    <cfRule type="containsText" dxfId="739" priority="39" operator="containsText" text="Aceptable.">
      <formula>NOT(ISERROR(SEARCH("Aceptable.",U25)))</formula>
    </cfRule>
    <cfRule type="containsText" dxfId="738" priority="40" operator="containsText" text="Aceptable con control específico">
      <formula>NOT(ISERROR(SEARCH("Aceptable con control específico",U25)))</formula>
    </cfRule>
  </conditionalFormatting>
  <conditionalFormatting sqref="P26:Q26 S26">
    <cfRule type="cellIs" dxfId="737" priority="35" operator="equal">
      <formula>"MEDIA"</formula>
    </cfRule>
    <cfRule type="cellIs" dxfId="736" priority="36" operator="equal">
      <formula>"BAJA"</formula>
    </cfRule>
    <cfRule type="cellIs" dxfId="735" priority="37" operator="equal">
      <formula>"MUY ALTA"</formula>
    </cfRule>
  </conditionalFormatting>
  <conditionalFormatting sqref="T26">
    <cfRule type="cellIs" dxfId="734" priority="31" operator="equal">
      <formula>"II"</formula>
    </cfRule>
    <cfRule type="cellIs" dxfId="733" priority="32" operator="equal">
      <formula>"III"</formula>
    </cfRule>
    <cfRule type="cellIs" dxfId="732" priority="33" operator="equal">
      <formula>"I"</formula>
    </cfRule>
    <cfRule type="cellIs" dxfId="731" priority="34" operator="equal">
      <formula>"IV"</formula>
    </cfRule>
  </conditionalFormatting>
  <conditionalFormatting sqref="U26">
    <cfRule type="containsText" dxfId="730" priority="28" operator="containsText" text="Mejorable">
      <formula>NOT(ISERROR(SEARCH("Mejorable",U26)))</formula>
    </cfRule>
    <cfRule type="containsText" dxfId="729" priority="29" operator="containsText" text="Aceptable.">
      <formula>NOT(ISERROR(SEARCH("Aceptable.",U26)))</formula>
    </cfRule>
    <cfRule type="containsText" dxfId="728" priority="30" operator="containsText" text="Aceptable con control específico">
      <formula>NOT(ISERROR(SEARCH("Aceptable con control específico",U26)))</formula>
    </cfRule>
  </conditionalFormatting>
  <conditionalFormatting sqref="P29 S29:T29">
    <cfRule type="cellIs" dxfId="727" priority="25" operator="equal">
      <formula>"MEDIA"</formula>
    </cfRule>
    <cfRule type="cellIs" dxfId="726" priority="26" operator="equal">
      <formula>"BAJA"</formula>
    </cfRule>
    <cfRule type="cellIs" dxfId="725" priority="27" operator="equal">
      <formula>"MUY ALTA"</formula>
    </cfRule>
  </conditionalFormatting>
  <conditionalFormatting sqref="Q29">
    <cfRule type="cellIs" dxfId="724" priority="19" operator="equal">
      <formula>"MEDIA"</formula>
    </cfRule>
    <cfRule type="cellIs" dxfId="723" priority="20" operator="equal">
      <formula>"BAJA"</formula>
    </cfRule>
    <cfRule type="cellIs" dxfId="722" priority="21" operator="equal">
      <formula>"MUY ALTA"</formula>
    </cfRule>
  </conditionalFormatting>
  <conditionalFormatting sqref="T29">
    <cfRule type="cellIs" dxfId="721" priority="15" operator="equal">
      <formula>"II"</formula>
    </cfRule>
    <cfRule type="cellIs" dxfId="720" priority="16" operator="equal">
      <formula>"III"</formula>
    </cfRule>
    <cfRule type="cellIs" dxfId="719" priority="17" operator="equal">
      <formula>"I"</formula>
    </cfRule>
    <cfRule type="cellIs" dxfId="718" priority="18" operator="equal">
      <formula>"IV"</formula>
    </cfRule>
  </conditionalFormatting>
  <conditionalFormatting sqref="U29">
    <cfRule type="containsText" dxfId="717" priority="22" operator="containsText" text="Mejorable">
      <formula>NOT(ISERROR(SEARCH("Mejorable",U29)))</formula>
    </cfRule>
    <cfRule type="containsText" dxfId="716" priority="23" operator="containsText" text="Aceptable.">
      <formula>NOT(ISERROR(SEARCH("Aceptable.",U29)))</formula>
    </cfRule>
    <cfRule type="containsText" dxfId="715" priority="24" operator="containsText" text="Aceptable con control específico">
      <formula>NOT(ISERROR(SEARCH("Aceptable con control específico",U29)))</formula>
    </cfRule>
  </conditionalFormatting>
  <conditionalFormatting sqref="W11:AA11">
    <cfRule type="cellIs" dxfId="714" priority="11" operator="equal">
      <formula>"MEDIA"</formula>
    </cfRule>
    <cfRule type="cellIs" dxfId="713" priority="12" operator="equal">
      <formula>"BAJA"</formula>
    </cfRule>
    <cfRule type="cellIs" dxfId="712" priority="13" operator="equal">
      <formula>"MUY ALTA"</formula>
    </cfRule>
  </conditionalFormatting>
  <conditionalFormatting sqref="W11 Z11:AA11">
    <cfRule type="cellIs" dxfId="711" priority="14" operator="equal">
      <formula>"ALTA"</formula>
    </cfRule>
  </conditionalFormatting>
  <conditionalFormatting sqref="P12:Q17 S12:S17">
    <cfRule type="cellIs" dxfId="710" priority="5" operator="equal">
      <formula>"MEDIA"</formula>
    </cfRule>
    <cfRule type="cellIs" dxfId="709" priority="6" operator="equal">
      <formula>"BAJA"</formula>
    </cfRule>
    <cfRule type="cellIs" dxfId="708" priority="7" operator="equal">
      <formula>"MUY ALTA"</formula>
    </cfRule>
  </conditionalFormatting>
  <conditionalFormatting sqref="T12:T17">
    <cfRule type="cellIs" dxfId="707" priority="1" operator="equal">
      <formula>"II"</formula>
    </cfRule>
    <cfRule type="cellIs" dxfId="706" priority="4" operator="equal">
      <formula>"III"</formula>
    </cfRule>
  </conditionalFormatting>
  <conditionalFormatting sqref="U12:U17">
    <cfRule type="containsText" dxfId="705" priority="2" operator="containsText" text="Mejorable">
      <formula>NOT(ISERROR(SEARCH("Mejorable",U12)))</formula>
    </cfRule>
    <cfRule type="containsText" dxfId="704" priority="3" operator="containsText" text="Aceptable.">
      <formula>NOT(ISERROR(SEARCH("Aceptable.",U12)))</formula>
    </cfRule>
  </conditionalFormatting>
  <dataValidations count="3">
    <dataValidation type="list" errorStyle="warning" allowBlank="1" showInputMessage="1" showErrorMessage="1" errorTitle="COLOQUE SOLO" error="1,2,3, O 4" sqref="O18">
      <formula1>"4,3,2,1"</formula1>
    </dataValidation>
    <dataValidation type="list" allowBlank="1" showInputMessage="1" showErrorMessage="1" sqref="N18">
      <formula1>"2,6,10"</formula1>
    </dataValidation>
    <dataValidation type="list" allowBlank="1" showInputMessage="1" showErrorMessage="1" sqref="R18">
      <formula1>"10,25,60,100"</formula1>
    </dataValidation>
  </dataValidations>
  <pageMargins left="0.7" right="0.7" top="0.75" bottom="0.75" header="0.3" footer="0.3"/>
  <pageSetup paperSize="9" scale="15"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A1:AA331"/>
  <sheetViews>
    <sheetView view="pageBreakPreview" zoomScale="75" zoomScaleNormal="69" zoomScaleSheetLayoutView="75" workbookViewId="0">
      <pane ySplit="9" topLeftCell="A10" activePane="bottomLeft" state="frozen"/>
      <selection activeCell="D13" sqref="D13"/>
      <selection pane="bottomLeft" activeCell="J12" sqref="J12"/>
    </sheetView>
  </sheetViews>
  <sheetFormatPr baseColWidth="10" defaultColWidth="11.42578125" defaultRowHeight="15"/>
  <cols>
    <col min="1" max="1" width="2" style="127" customWidth="1"/>
    <col min="2" max="3" width="15.28515625" style="127" customWidth="1"/>
    <col min="4" max="4" width="18.7109375" style="127" customWidth="1"/>
    <col min="5" max="5" width="26.5703125" style="124" customWidth="1"/>
    <col min="6" max="6" width="16" style="129" customWidth="1"/>
    <col min="7" max="7" width="19.85546875" style="127" customWidth="1"/>
    <col min="8" max="8" width="26.85546875" style="127" customWidth="1"/>
    <col min="9" max="9" width="37.5703125" style="127" customWidth="1"/>
    <col min="10" max="10" width="28.14062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4.85546875" style="127" bestFit="1" customWidth="1"/>
    <col min="24" max="24" width="11.140625" style="127" customWidth="1"/>
    <col min="25" max="25" width="21.42578125" style="127" customWidth="1"/>
    <col min="26" max="26" width="34.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231"/>
    </row>
    <row r="7" spans="2:27" ht="16.5" customHeight="1">
      <c r="B7" s="542" t="s">
        <v>233</v>
      </c>
      <c r="C7" s="543"/>
      <c r="D7" s="543"/>
      <c r="E7" s="488" t="s">
        <v>275</v>
      </c>
      <c r="F7" s="488"/>
      <c r="G7" s="488"/>
      <c r="H7" s="488"/>
      <c r="I7" s="488"/>
      <c r="J7" s="488"/>
      <c r="K7" s="488"/>
      <c r="L7" s="488"/>
      <c r="M7" s="489"/>
      <c r="N7" s="163"/>
      <c r="O7" s="163"/>
      <c r="P7" s="163"/>
      <c r="Q7" s="163"/>
      <c r="R7" s="163"/>
      <c r="S7" s="163"/>
      <c r="T7" s="163"/>
      <c r="U7" s="502" t="s">
        <v>286</v>
      </c>
      <c r="V7" s="503"/>
      <c r="W7" s="504"/>
      <c r="X7" s="490">
        <v>45981</v>
      </c>
      <c r="Y7" s="491"/>
      <c r="Z7" s="164"/>
      <c r="AA7" s="232"/>
    </row>
    <row r="8" spans="2:27" ht="16.5" customHeight="1">
      <c r="B8" s="122"/>
      <c r="C8" s="155"/>
      <c r="D8" s="155"/>
      <c r="E8" s="119"/>
      <c r="F8" s="119"/>
      <c r="G8" s="119"/>
      <c r="H8" s="119"/>
      <c r="I8" s="119"/>
      <c r="J8" s="119"/>
      <c r="K8" s="119"/>
      <c r="L8" s="119"/>
      <c r="M8" s="119"/>
      <c r="N8" s="119"/>
      <c r="O8" s="119"/>
      <c r="P8" s="119"/>
      <c r="Q8" s="119"/>
      <c r="R8" s="119"/>
      <c r="S8" s="119"/>
      <c r="T8" s="119"/>
      <c r="U8" s="119"/>
      <c r="V8" s="119"/>
      <c r="W8" s="309"/>
      <c r="X8" s="309"/>
      <c r="Y8" s="309"/>
      <c r="Z8" s="310"/>
      <c r="AA8" s="31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50" t="s">
        <v>20</v>
      </c>
      <c r="W9" s="552" t="s">
        <v>296</v>
      </c>
      <c r="X9" s="553"/>
      <c r="Y9" s="553"/>
      <c r="Z9" s="554"/>
      <c r="AA9" s="555"/>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51"/>
      <c r="W10" s="306" t="s">
        <v>44</v>
      </c>
      <c r="X10" s="307" t="s">
        <v>45</v>
      </c>
      <c r="Y10" s="307" t="s">
        <v>304</v>
      </c>
      <c r="Z10" s="307" t="s">
        <v>305</v>
      </c>
      <c r="AA10" s="308" t="s">
        <v>306</v>
      </c>
    </row>
    <row r="11" spans="2:27" s="161" customFormat="1" ht="118.5" customHeight="1">
      <c r="B11" s="254" t="s">
        <v>307</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11</v>
      </c>
      <c r="W11" s="230" t="s">
        <v>318</v>
      </c>
      <c r="X11" s="230" t="s">
        <v>318</v>
      </c>
      <c r="Y11" s="230" t="s">
        <v>318</v>
      </c>
      <c r="Z11" s="230" t="s">
        <v>319</v>
      </c>
      <c r="AA11" s="312" t="s">
        <v>318</v>
      </c>
    </row>
    <row r="12" spans="2:27" ht="120" customHeight="1">
      <c r="B12" s="200" t="s">
        <v>307</v>
      </c>
      <c r="C12" s="170" t="s">
        <v>308</v>
      </c>
      <c r="D12" s="170" t="s">
        <v>309</v>
      </c>
      <c r="E12" s="170" t="s">
        <v>320</v>
      </c>
      <c r="F12" s="170" t="s">
        <v>311</v>
      </c>
      <c r="G12" s="170" t="s">
        <v>321</v>
      </c>
      <c r="H12" s="170" t="s">
        <v>322</v>
      </c>
      <c r="I12" s="288" t="s">
        <v>323</v>
      </c>
      <c r="J12" s="170" t="s">
        <v>324</v>
      </c>
      <c r="K12" s="170" t="s">
        <v>56</v>
      </c>
      <c r="L12" s="170" t="s">
        <v>325</v>
      </c>
      <c r="M12" s="170" t="s">
        <v>326</v>
      </c>
      <c r="N12" s="170">
        <v>2</v>
      </c>
      <c r="O12" s="170">
        <v>2</v>
      </c>
      <c r="P12" s="170">
        <f t="shared" ref="P12:P45" si="0">N12*O12</f>
        <v>4</v>
      </c>
      <c r="Q12" s="170" t="str">
        <f t="shared" ref="Q12:Q37" si="1">IF(P12&lt;2,"O",IF(P12&lt;=4,"(B)",IF(P12&lt;=8,"(M)",IF(P12&lt;=20,"(A)","(MA)"))))</f>
        <v>(B)</v>
      </c>
      <c r="R12" s="170">
        <v>25</v>
      </c>
      <c r="S12" s="170">
        <f t="shared" ref="S12:S18" si="2">P12*R12</f>
        <v>100</v>
      </c>
      <c r="T12" s="171" t="str">
        <f t="shared" ref="T12:T45" si="3">IF(S12&lt;20,"O",IF(S12&lt;=20,"IV",IF(S12&lt;=120,"III",IF(S12&lt;=500,"II","I"))))</f>
        <v>III</v>
      </c>
      <c r="U12" s="172" t="str">
        <f t="shared" ref="U12:U45" si="4">IF(T12="I","No aceptable",IF(T12="II","Aceptable con control específico",IF(T12="III","Mejorable","Aceptable.")))</f>
        <v>Mejorable</v>
      </c>
      <c r="V12" s="170">
        <v>11</v>
      </c>
      <c r="W12" s="170" t="s">
        <v>318</v>
      </c>
      <c r="X12" s="170" t="s">
        <v>318</v>
      </c>
      <c r="Y12" s="170" t="s">
        <v>318</v>
      </c>
      <c r="Z12" s="170" t="s">
        <v>575</v>
      </c>
      <c r="AA12" s="201" t="s">
        <v>507</v>
      </c>
    </row>
    <row r="13" spans="2:27" ht="120" customHeight="1">
      <c r="B13" s="261" t="s">
        <v>307</v>
      </c>
      <c r="C13" s="173" t="s">
        <v>308</v>
      </c>
      <c r="D13" s="173" t="s">
        <v>309</v>
      </c>
      <c r="E13" s="173" t="s">
        <v>329</v>
      </c>
      <c r="F13" s="173"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11</v>
      </c>
      <c r="W13" s="170" t="s">
        <v>318</v>
      </c>
      <c r="X13" s="170" t="s">
        <v>318</v>
      </c>
      <c r="Y13" s="170" t="s">
        <v>318</v>
      </c>
      <c r="Z13" s="170" t="s">
        <v>337</v>
      </c>
      <c r="AA13" s="201" t="s">
        <v>318</v>
      </c>
    </row>
    <row r="14" spans="2:27" ht="120" customHeight="1">
      <c r="B14" s="200" t="s">
        <v>307</v>
      </c>
      <c r="C14" s="173" t="s">
        <v>308</v>
      </c>
      <c r="D14" s="173" t="s">
        <v>309</v>
      </c>
      <c r="E14" s="173" t="s">
        <v>329</v>
      </c>
      <c r="F14" s="173"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ref="T14" si="5">IF(S14&lt;20,"O",IF(S14&lt;=20,"IV",IF(S14&lt;=120,"III",IF(S14&lt;=500,"II","I"))))</f>
        <v>II</v>
      </c>
      <c r="U14" s="172" t="str">
        <f t="shared" ref="U14" si="6">IF(T14="I","No aceptable",IF(T14="II","Aceptable con control específico",IF(T14="III","Mejorable","Aceptable.")))</f>
        <v>Aceptable con control específico</v>
      </c>
      <c r="V14" s="170">
        <v>11</v>
      </c>
      <c r="W14" s="170" t="s">
        <v>318</v>
      </c>
      <c r="X14" s="170" t="s">
        <v>318</v>
      </c>
      <c r="Y14" s="170" t="s">
        <v>318</v>
      </c>
      <c r="Z14" s="252" t="s">
        <v>343</v>
      </c>
      <c r="AA14" s="201" t="s">
        <v>318</v>
      </c>
    </row>
    <row r="15" spans="2:27" ht="120" customHeight="1">
      <c r="B15" s="200" t="s">
        <v>307</v>
      </c>
      <c r="C15" s="173" t="s">
        <v>308</v>
      </c>
      <c r="D15" s="173" t="s">
        <v>309</v>
      </c>
      <c r="E15" s="173" t="s">
        <v>329</v>
      </c>
      <c r="F15" s="173"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3"/>
        <v>III</v>
      </c>
      <c r="U15" s="172" t="str">
        <f t="shared" si="4"/>
        <v>Mejorable</v>
      </c>
      <c r="V15" s="170">
        <v>11</v>
      </c>
      <c r="W15" s="170" t="s">
        <v>318</v>
      </c>
      <c r="X15" s="170" t="s">
        <v>318</v>
      </c>
      <c r="Y15" s="170" t="s">
        <v>318</v>
      </c>
      <c r="Z15" s="170" t="s">
        <v>349</v>
      </c>
      <c r="AA15" s="201" t="s">
        <v>318</v>
      </c>
    </row>
    <row r="16" spans="2:27" ht="120" customHeight="1">
      <c r="B16" s="200" t="s">
        <v>307</v>
      </c>
      <c r="C16" s="173" t="s">
        <v>308</v>
      </c>
      <c r="D16" s="173" t="s">
        <v>309</v>
      </c>
      <c r="E16" s="173" t="s">
        <v>329</v>
      </c>
      <c r="F16" s="173"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ref="T16:T18" si="7">IF(S16&lt;20,"O",IF(S16&lt;=20,"IV",IF(S16&lt;=120,"III",IF(S16&lt;=500,"II","I"))))</f>
        <v>II</v>
      </c>
      <c r="U16" s="172" t="str">
        <f t="shared" ref="U16:U18" si="8">IF(T16="I","No aceptable",IF(T16="II","Aceptable con control específico",IF(T16="III","Mejorable","Aceptable.")))</f>
        <v>Aceptable con control específico</v>
      </c>
      <c r="V16" s="170">
        <v>11</v>
      </c>
      <c r="W16" s="170" t="s">
        <v>318</v>
      </c>
      <c r="X16" s="170" t="s">
        <v>318</v>
      </c>
      <c r="Y16" s="170" t="s">
        <v>318</v>
      </c>
      <c r="Z16" s="253" t="s">
        <v>355</v>
      </c>
      <c r="AA16" s="201" t="s">
        <v>318</v>
      </c>
    </row>
    <row r="17" spans="2:27" ht="120" customHeight="1">
      <c r="B17" s="261" t="s">
        <v>307</v>
      </c>
      <c r="C17" s="173" t="s">
        <v>308</v>
      </c>
      <c r="D17" s="173" t="s">
        <v>309</v>
      </c>
      <c r="E17" s="173" t="s">
        <v>329</v>
      </c>
      <c r="F17" s="173"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7"/>
        <v>II</v>
      </c>
      <c r="U17" s="172" t="str">
        <f t="shared" si="8"/>
        <v>Aceptable con control específico</v>
      </c>
      <c r="V17" s="170">
        <v>11</v>
      </c>
      <c r="W17" s="170" t="s">
        <v>318</v>
      </c>
      <c r="X17" s="170" t="s">
        <v>318</v>
      </c>
      <c r="Y17" s="170" t="s">
        <v>318</v>
      </c>
      <c r="Z17" s="253" t="s">
        <v>359</v>
      </c>
      <c r="AA17" s="201" t="s">
        <v>318</v>
      </c>
    </row>
    <row r="18" spans="2:27" ht="120" customHeight="1">
      <c r="B18" s="200" t="s">
        <v>307</v>
      </c>
      <c r="C18" s="173" t="s">
        <v>308</v>
      </c>
      <c r="D18" s="173" t="s">
        <v>309</v>
      </c>
      <c r="E18" s="173" t="s">
        <v>329</v>
      </c>
      <c r="F18" s="173"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7"/>
        <v>II</v>
      </c>
      <c r="U18" s="172" t="str">
        <f t="shared" si="8"/>
        <v>Aceptable con control específico</v>
      </c>
      <c r="V18" s="170">
        <v>11</v>
      </c>
      <c r="W18" s="170" t="s">
        <v>318</v>
      </c>
      <c r="X18" s="170" t="s">
        <v>318</v>
      </c>
      <c r="Y18" s="170" t="s">
        <v>318</v>
      </c>
      <c r="Z18" s="253" t="s">
        <v>364</v>
      </c>
      <c r="AA18" s="201" t="s">
        <v>318</v>
      </c>
    </row>
    <row r="19" spans="2:27" s="229" customFormat="1" ht="132" customHeight="1">
      <c r="B19" s="200" t="s">
        <v>307</v>
      </c>
      <c r="C19" s="173" t="s">
        <v>308</v>
      </c>
      <c r="D19" s="173" t="s">
        <v>309</v>
      </c>
      <c r="E19" s="173" t="s">
        <v>365</v>
      </c>
      <c r="F19" s="173" t="s">
        <v>311</v>
      </c>
      <c r="G19" s="173" t="s">
        <v>338</v>
      </c>
      <c r="H19" s="252" t="s">
        <v>366</v>
      </c>
      <c r="I19" s="252" t="s">
        <v>367</v>
      </c>
      <c r="J19" s="252" t="s">
        <v>368</v>
      </c>
      <c r="K19" s="170" t="s">
        <v>56</v>
      </c>
      <c r="L19" s="170" t="s">
        <v>369</v>
      </c>
      <c r="M19" s="170" t="s">
        <v>370</v>
      </c>
      <c r="N19" s="170">
        <v>6</v>
      </c>
      <c r="O19" s="170">
        <v>2</v>
      </c>
      <c r="P19" s="170">
        <f t="shared" ref="P19" si="9">+N19*O19</f>
        <v>12</v>
      </c>
      <c r="Q19" s="170" t="str">
        <f t="shared" si="1"/>
        <v>(A)</v>
      </c>
      <c r="R19" s="170">
        <v>10</v>
      </c>
      <c r="S19" s="170">
        <f t="shared" ref="S19" si="10">+P19*R19</f>
        <v>120</v>
      </c>
      <c r="T19" s="171" t="str">
        <f t="shared" ref="T19" si="11">IF(S19&lt;20,"O",IF(S19&lt;=20,"IV",IF(S19&lt;=120,"III",IF(S19&lt;=500,"II","I"))))</f>
        <v>III</v>
      </c>
      <c r="U19" s="172" t="str">
        <f t="shared" ref="U19" si="12">IF(T19="I","No aceptable",IF(T19="II","Aceptable con control específico",IF(T19="III","Mejorable","Aceptable.")))</f>
        <v>Mejorable</v>
      </c>
      <c r="V19" s="170">
        <v>11</v>
      </c>
      <c r="W19" s="170" t="s">
        <v>318</v>
      </c>
      <c r="X19" s="170" t="s">
        <v>318</v>
      </c>
      <c r="Y19" s="170" t="s">
        <v>318</v>
      </c>
      <c r="Z19" s="252" t="s">
        <v>371</v>
      </c>
      <c r="AA19" s="201" t="s">
        <v>318</v>
      </c>
    </row>
    <row r="20" spans="2:27" ht="331.5">
      <c r="B20" s="200" t="s">
        <v>307</v>
      </c>
      <c r="C20" s="170" t="s">
        <v>308</v>
      </c>
      <c r="D20" s="170" t="s">
        <v>309</v>
      </c>
      <c r="E20" s="170" t="s">
        <v>372</v>
      </c>
      <c r="F20" s="170" t="s">
        <v>311</v>
      </c>
      <c r="G20" s="170" t="s">
        <v>373</v>
      </c>
      <c r="H20" s="170" t="s">
        <v>525</v>
      </c>
      <c r="I20" s="170" t="s">
        <v>375</v>
      </c>
      <c r="J20" s="170" t="s">
        <v>526</v>
      </c>
      <c r="K20" s="170" t="s">
        <v>377</v>
      </c>
      <c r="L20" s="170" t="s">
        <v>56</v>
      </c>
      <c r="M20" s="170" t="s">
        <v>378</v>
      </c>
      <c r="N20" s="170">
        <v>6</v>
      </c>
      <c r="O20" s="170">
        <v>3</v>
      </c>
      <c r="P20" s="170">
        <f t="shared" ref="P20:P23" si="13">N20*O20</f>
        <v>18</v>
      </c>
      <c r="Q20" s="170" t="str">
        <f t="shared" si="1"/>
        <v>(A)</v>
      </c>
      <c r="R20" s="170">
        <v>25</v>
      </c>
      <c r="S20" s="170">
        <f t="shared" ref="S20:S23" si="14">P20*R20</f>
        <v>450</v>
      </c>
      <c r="T20" s="171" t="str">
        <f t="shared" si="3"/>
        <v>II</v>
      </c>
      <c r="U20" s="172" t="str">
        <f t="shared" si="4"/>
        <v>Aceptable con control específico</v>
      </c>
      <c r="V20" s="170">
        <v>11</v>
      </c>
      <c r="W20" s="170" t="s">
        <v>318</v>
      </c>
      <c r="X20" s="170" t="s">
        <v>318</v>
      </c>
      <c r="Y20" s="170" t="s">
        <v>318</v>
      </c>
      <c r="Z20" s="170" t="s">
        <v>527</v>
      </c>
      <c r="AA20" s="201" t="s">
        <v>528</v>
      </c>
    </row>
    <row r="21" spans="2:27" ht="149.25" customHeight="1">
      <c r="B21" s="200" t="s">
        <v>307</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13"/>
        <v>18</v>
      </c>
      <c r="Q21" s="170" t="str">
        <f t="shared" si="1"/>
        <v>(A)</v>
      </c>
      <c r="R21" s="170">
        <v>25</v>
      </c>
      <c r="S21" s="170">
        <f t="shared" si="14"/>
        <v>450</v>
      </c>
      <c r="T21" s="171" t="str">
        <f t="shared" ref="T21" si="15">IF(S21&lt;20,"O",IF(S21&lt;=20,"IV",IF(S21&lt;=120,"III",IF(S21&lt;=500,"II","I"))))</f>
        <v>II</v>
      </c>
      <c r="U21" s="172" t="str">
        <f t="shared" ref="U21" si="16">IF(T21="I","No aceptable",IF(T21="II","Aceptable con control específico",IF(T21="III","Mejorable","Aceptable.")))</f>
        <v>Aceptable con control específico</v>
      </c>
      <c r="V21" s="170">
        <v>11</v>
      </c>
      <c r="W21" s="170" t="s">
        <v>318</v>
      </c>
      <c r="X21" s="170" t="s">
        <v>318</v>
      </c>
      <c r="Y21" s="170" t="s">
        <v>318</v>
      </c>
      <c r="Z21" s="170" t="s">
        <v>385</v>
      </c>
      <c r="AA21" s="201" t="s">
        <v>318</v>
      </c>
    </row>
    <row r="22" spans="2:27" ht="102">
      <c r="B22" s="200" t="s">
        <v>307</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si="13"/>
        <v>24</v>
      </c>
      <c r="Q22" s="170" t="str">
        <f t="shared" si="1"/>
        <v>(MA)</v>
      </c>
      <c r="R22" s="170">
        <v>10</v>
      </c>
      <c r="S22" s="170">
        <f t="shared" si="14"/>
        <v>240</v>
      </c>
      <c r="T22" s="171" t="str">
        <f t="shared" si="3"/>
        <v>II</v>
      </c>
      <c r="U22" s="172" t="str">
        <f t="shared" si="4"/>
        <v>Aceptable con control específico</v>
      </c>
      <c r="V22" s="170">
        <v>11</v>
      </c>
      <c r="W22" s="170" t="s">
        <v>318</v>
      </c>
      <c r="X22" s="170" t="s">
        <v>318</v>
      </c>
      <c r="Y22" s="170" t="s">
        <v>392</v>
      </c>
      <c r="Z22" s="170" t="s">
        <v>393</v>
      </c>
      <c r="AA22" s="201" t="s">
        <v>318</v>
      </c>
    </row>
    <row r="23" spans="2:27" ht="51">
      <c r="B23" s="200" t="s">
        <v>307</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13"/>
        <v>12</v>
      </c>
      <c r="Q23" s="170" t="str">
        <f t="shared" si="1"/>
        <v>(A)</v>
      </c>
      <c r="R23" s="170">
        <v>10</v>
      </c>
      <c r="S23" s="170">
        <f t="shared" si="14"/>
        <v>120</v>
      </c>
      <c r="T23" s="171" t="str">
        <f t="shared" si="3"/>
        <v>III</v>
      </c>
      <c r="U23" s="172" t="str">
        <f t="shared" si="4"/>
        <v>Mejorable</v>
      </c>
      <c r="V23" s="170">
        <v>11</v>
      </c>
      <c r="W23" s="170" t="s">
        <v>318</v>
      </c>
      <c r="X23" s="170" t="s">
        <v>318</v>
      </c>
      <c r="Y23" s="170" t="s">
        <v>318</v>
      </c>
      <c r="Z23" s="170" t="s">
        <v>408</v>
      </c>
      <c r="AA23" s="201" t="s">
        <v>318</v>
      </c>
    </row>
    <row r="24" spans="2:27" ht="76.5">
      <c r="B24" s="200" t="s">
        <v>307</v>
      </c>
      <c r="C24" s="170" t="s">
        <v>308</v>
      </c>
      <c r="D24" s="170" t="s">
        <v>309</v>
      </c>
      <c r="E24" s="170" t="s">
        <v>395</v>
      </c>
      <c r="F24" s="170" t="s">
        <v>396</v>
      </c>
      <c r="G24" s="170" t="s">
        <v>373</v>
      </c>
      <c r="H24" s="170" t="s">
        <v>397</v>
      </c>
      <c r="I24" s="170" t="s">
        <v>398</v>
      </c>
      <c r="J24" s="170" t="s">
        <v>399</v>
      </c>
      <c r="K24" s="170" t="s">
        <v>56</v>
      </c>
      <c r="L24" s="170" t="s">
        <v>400</v>
      </c>
      <c r="M24" s="170" t="s">
        <v>56</v>
      </c>
      <c r="N24" s="170">
        <v>6</v>
      </c>
      <c r="O24" s="170">
        <v>1</v>
      </c>
      <c r="P24" s="170">
        <f>N24*O24</f>
        <v>6</v>
      </c>
      <c r="Q24" s="170" t="str">
        <f>IF(P24&lt;2,"O",IF(P24&lt;=4,"(B)",IF(P24&lt;=8,"(M)",IF(P24&lt;=20,"(A)","(MA)"))))</f>
        <v>(M)</v>
      </c>
      <c r="R24" s="170">
        <v>60</v>
      </c>
      <c r="S24" s="170">
        <f>P24*R24</f>
        <v>360</v>
      </c>
      <c r="T24" s="171" t="str">
        <f>IF(S24&lt;20,"O",IF(S24&lt;=20,"IV",IF(S24&lt;=120,"III",IF(S24&lt;=500,"II","I"))))</f>
        <v>II</v>
      </c>
      <c r="U24" s="172" t="str">
        <f>IF(T24="I","No aceptable",IF(T24="II","Aceptable con control específico",IF(T24="III","Mejorable","Aceptable.")))</f>
        <v>Aceptable con control específico</v>
      </c>
      <c r="V24" s="170">
        <v>11</v>
      </c>
      <c r="W24" s="170" t="s">
        <v>318</v>
      </c>
      <c r="X24" s="170" t="s">
        <v>318</v>
      </c>
      <c r="Y24" s="170" t="s">
        <v>318</v>
      </c>
      <c r="Z24" s="170" t="s">
        <v>401</v>
      </c>
      <c r="AA24" s="201" t="s">
        <v>318</v>
      </c>
    </row>
    <row r="25" spans="2:27" ht="89.25">
      <c r="B25" s="200" t="s">
        <v>307</v>
      </c>
      <c r="C25" s="170" t="s">
        <v>308</v>
      </c>
      <c r="D25" s="170" t="s">
        <v>309</v>
      </c>
      <c r="E25" s="170" t="s">
        <v>416</v>
      </c>
      <c r="F25" s="170" t="s">
        <v>396</v>
      </c>
      <c r="G25" s="170" t="s">
        <v>403</v>
      </c>
      <c r="H25" s="170" t="s">
        <v>404</v>
      </c>
      <c r="I25" s="170" t="s">
        <v>417</v>
      </c>
      <c r="J25" s="170" t="s">
        <v>418</v>
      </c>
      <c r="K25" s="170" t="s">
        <v>56</v>
      </c>
      <c r="L25" s="170" t="s">
        <v>56</v>
      </c>
      <c r="M25" s="170" t="s">
        <v>56</v>
      </c>
      <c r="N25" s="170">
        <v>6</v>
      </c>
      <c r="O25" s="170">
        <v>1</v>
      </c>
      <c r="P25" s="170">
        <f>N25*O25</f>
        <v>6</v>
      </c>
      <c r="Q25" s="170" t="str">
        <f>IF(P25&lt;2,"O",IF(P25&lt;=4,"(B)",IF(P25&lt;=8,"(M)",IF(P25&lt;=20,"(A)","(MA)"))))</f>
        <v>(M)</v>
      </c>
      <c r="R25" s="170">
        <v>60</v>
      </c>
      <c r="S25" s="170">
        <f>P25*R25</f>
        <v>360</v>
      </c>
      <c r="T25" s="171" t="str">
        <f>IF(S25&lt;20,"O",IF(S25&lt;=20,"IV",IF(S25&lt;=120,"III",IF(S25&lt;=500,"II","I"))))</f>
        <v>II</v>
      </c>
      <c r="U25" s="172" t="str">
        <f>IF(T25="I","No aceptable",IF(T25="II","Aceptable con control específico",IF(T25="III","Mejorable","Aceptable.")))</f>
        <v>Aceptable con control específico</v>
      </c>
      <c r="V25" s="170">
        <v>11</v>
      </c>
      <c r="W25" s="170" t="s">
        <v>318</v>
      </c>
      <c r="X25" s="170" t="s">
        <v>318</v>
      </c>
      <c r="Y25" s="170" t="s">
        <v>318</v>
      </c>
      <c r="Z25" s="170" t="s">
        <v>612</v>
      </c>
      <c r="AA25" s="201" t="s">
        <v>422</v>
      </c>
    </row>
    <row r="26" spans="2:27" ht="60.75" customHeight="1">
      <c r="B26" s="200" t="s">
        <v>307</v>
      </c>
      <c r="C26" s="170" t="s">
        <v>308</v>
      </c>
      <c r="D26" s="170" t="s">
        <v>309</v>
      </c>
      <c r="E26" s="170" t="s">
        <v>416</v>
      </c>
      <c r="F26" s="170" t="s">
        <v>396</v>
      </c>
      <c r="G26" s="170" t="s">
        <v>403</v>
      </c>
      <c r="H26" s="170" t="s">
        <v>410</v>
      </c>
      <c r="I26" s="170" t="s">
        <v>423</v>
      </c>
      <c r="J26" s="170" t="s">
        <v>424</v>
      </c>
      <c r="K26" s="170" t="s">
        <v>56</v>
      </c>
      <c r="L26" s="170" t="s">
        <v>425</v>
      </c>
      <c r="M26" s="170" t="s">
        <v>56</v>
      </c>
      <c r="N26" s="170">
        <v>2</v>
      </c>
      <c r="O26" s="170">
        <v>1</v>
      </c>
      <c r="P26" s="170">
        <f t="shared" ref="P26" si="17">N26*O26</f>
        <v>2</v>
      </c>
      <c r="Q26" s="170" t="str">
        <f t="shared" ref="Q26" si="18">IF(P26&lt;2,"O",IF(P26&lt;=4,"(B)",IF(P26&lt;=8,"(M)",IF(P26&lt;=20,"(A)","(MA)"))))</f>
        <v>(B)</v>
      </c>
      <c r="R26" s="170">
        <v>60</v>
      </c>
      <c r="S26" s="170">
        <f t="shared" ref="S26" si="19">P26*R26</f>
        <v>120</v>
      </c>
      <c r="T26" s="171" t="str">
        <f t="shared" ref="T26" si="20">IF(S26&lt;20,"O",IF(S26&lt;=20,"IV",IF(S26&lt;=120,"III",IF(S26&lt;=500,"II","I"))))</f>
        <v>III</v>
      </c>
      <c r="U26" s="172" t="str">
        <f t="shared" ref="U26" si="21">IF(T26="I","No aceptable",IF(T26="II","Aceptable con control específico",IF(T26="III","Mejorable","Aceptable.")))</f>
        <v>Mejorable</v>
      </c>
      <c r="V26" s="170">
        <v>11</v>
      </c>
      <c r="W26" s="170" t="s">
        <v>318</v>
      </c>
      <c r="X26" s="170" t="s">
        <v>318</v>
      </c>
      <c r="Y26" s="170" t="s">
        <v>318</v>
      </c>
      <c r="Z26" s="170" t="s">
        <v>613</v>
      </c>
      <c r="AA26" s="201" t="s">
        <v>318</v>
      </c>
    </row>
    <row r="27" spans="2:27" ht="102">
      <c r="B27" s="200" t="s">
        <v>307</v>
      </c>
      <c r="C27" s="170" t="s">
        <v>308</v>
      </c>
      <c r="D27" s="170" t="s">
        <v>309</v>
      </c>
      <c r="E27" s="170" t="s">
        <v>329</v>
      </c>
      <c r="F27" s="170" t="s">
        <v>311</v>
      </c>
      <c r="G27" s="170" t="s">
        <v>427</v>
      </c>
      <c r="H27" s="170" t="s">
        <v>428</v>
      </c>
      <c r="I27" s="288" t="s">
        <v>429</v>
      </c>
      <c r="J27" s="170" t="s">
        <v>430</v>
      </c>
      <c r="K27" s="170" t="s">
        <v>56</v>
      </c>
      <c r="L27" s="288" t="s">
        <v>431</v>
      </c>
      <c r="M27" s="170" t="s">
        <v>432</v>
      </c>
      <c r="N27" s="170">
        <v>2</v>
      </c>
      <c r="O27" s="170">
        <v>1</v>
      </c>
      <c r="P27" s="170">
        <f t="shared" si="0"/>
        <v>2</v>
      </c>
      <c r="Q27" s="170" t="str">
        <f t="shared" si="1"/>
        <v>(B)</v>
      </c>
      <c r="R27" s="170">
        <v>100</v>
      </c>
      <c r="S27" s="170">
        <f t="shared" ref="S27:S34" si="22">P27*R27</f>
        <v>200</v>
      </c>
      <c r="T27" s="171" t="str">
        <f t="shared" si="3"/>
        <v>II</v>
      </c>
      <c r="U27" s="172" t="str">
        <f t="shared" si="4"/>
        <v>Aceptable con control específico</v>
      </c>
      <c r="V27" s="170">
        <v>11</v>
      </c>
      <c r="W27" s="170" t="s">
        <v>318</v>
      </c>
      <c r="X27" s="170" t="s">
        <v>318</v>
      </c>
      <c r="Y27" s="170" t="s">
        <v>318</v>
      </c>
      <c r="Z27" s="170" t="s">
        <v>586</v>
      </c>
      <c r="AA27" s="201" t="s">
        <v>318</v>
      </c>
    </row>
    <row r="28" spans="2:27" ht="114.75">
      <c r="B28" s="200" t="s">
        <v>307</v>
      </c>
      <c r="C28" s="170" t="s">
        <v>308</v>
      </c>
      <c r="D28" s="170" t="s">
        <v>309</v>
      </c>
      <c r="E28" s="170" t="s">
        <v>329</v>
      </c>
      <c r="F28" s="170" t="s">
        <v>311</v>
      </c>
      <c r="G28" s="170" t="s">
        <v>434</v>
      </c>
      <c r="H28" s="170" t="s">
        <v>495</v>
      </c>
      <c r="I28" s="288" t="s">
        <v>496</v>
      </c>
      <c r="J28" s="170" t="s">
        <v>497</v>
      </c>
      <c r="K28" s="170" t="s">
        <v>438</v>
      </c>
      <c r="L28" s="288" t="s">
        <v>439</v>
      </c>
      <c r="M28" s="170" t="s">
        <v>56</v>
      </c>
      <c r="N28" s="170">
        <v>2</v>
      </c>
      <c r="O28" s="170">
        <v>1</v>
      </c>
      <c r="P28" s="170">
        <f t="shared" si="0"/>
        <v>2</v>
      </c>
      <c r="Q28" s="170" t="str">
        <f t="shared" si="1"/>
        <v>(B)</v>
      </c>
      <c r="R28" s="170">
        <v>25</v>
      </c>
      <c r="S28" s="170">
        <f t="shared" si="22"/>
        <v>50</v>
      </c>
      <c r="T28" s="171" t="str">
        <f t="shared" si="3"/>
        <v>III</v>
      </c>
      <c r="U28" s="172" t="str">
        <f t="shared" si="4"/>
        <v>Mejorable</v>
      </c>
      <c r="V28" s="170">
        <v>11</v>
      </c>
      <c r="W28" s="170" t="s">
        <v>318</v>
      </c>
      <c r="X28" s="170" t="s">
        <v>318</v>
      </c>
      <c r="Y28" s="170" t="s">
        <v>508</v>
      </c>
      <c r="Z28" s="170" t="s">
        <v>587</v>
      </c>
      <c r="AA28" s="201" t="s">
        <v>318</v>
      </c>
    </row>
    <row r="29" spans="2:27" ht="127.5">
      <c r="B29" s="200" t="s">
        <v>307</v>
      </c>
      <c r="C29" s="170" t="s">
        <v>308</v>
      </c>
      <c r="D29" s="170" t="s">
        <v>309</v>
      </c>
      <c r="E29" s="170" t="s">
        <v>510</v>
      </c>
      <c r="F29" s="170" t="s">
        <v>311</v>
      </c>
      <c r="G29" s="170" t="s">
        <v>403</v>
      </c>
      <c r="H29" s="249" t="s">
        <v>468</v>
      </c>
      <c r="I29" s="249" t="s">
        <v>469</v>
      </c>
      <c r="J29" s="249" t="s">
        <v>470</v>
      </c>
      <c r="K29" s="249" t="s">
        <v>56</v>
      </c>
      <c r="L29" s="249" t="s">
        <v>471</v>
      </c>
      <c r="M29" s="249" t="s">
        <v>56</v>
      </c>
      <c r="N29" s="249">
        <v>6</v>
      </c>
      <c r="O29" s="249">
        <v>1</v>
      </c>
      <c r="P29" s="249">
        <f>N29*O29</f>
        <v>6</v>
      </c>
      <c r="Q29" s="249" t="str">
        <f>IF(P29&lt;2,"O",IF(P29&lt;=4,"(B)",IF(P29&lt;=8,"(M)",IF(P29&lt;=20,"(A)","(MA)"))))</f>
        <v>(M)</v>
      </c>
      <c r="R29" s="249">
        <v>60</v>
      </c>
      <c r="S29" s="249">
        <f>P29*R29</f>
        <v>360</v>
      </c>
      <c r="T29" s="250" t="str">
        <f>IF(S29&lt;20,"O",IF(S29&lt;=20,"IV",IF(S29&lt;=120,"III",IF(S29&lt;=500,"II","I"))))</f>
        <v>II</v>
      </c>
      <c r="U29" s="246" t="str">
        <f>IF(T29="I","No aceptable",IF(T29="II","Aceptable con control específico",IF(T29="III","Mejorable","Aceptable.")))</f>
        <v>Aceptable con control específico</v>
      </c>
      <c r="V29" s="170">
        <v>11</v>
      </c>
      <c r="W29" s="249" t="s">
        <v>318</v>
      </c>
      <c r="X29" s="249" t="s">
        <v>318</v>
      </c>
      <c r="Y29" s="249" t="s">
        <v>318</v>
      </c>
      <c r="Z29" s="249" t="s">
        <v>472</v>
      </c>
      <c r="AA29" s="201" t="s">
        <v>318</v>
      </c>
    </row>
    <row r="30" spans="2:27" s="161" customFormat="1" ht="51">
      <c r="B30" s="265" t="s">
        <v>473</v>
      </c>
      <c r="C30" s="170" t="s">
        <v>308</v>
      </c>
      <c r="D30" s="170" t="s">
        <v>501</v>
      </c>
      <c r="E30" s="170" t="s">
        <v>502</v>
      </c>
      <c r="F30" s="170" t="s">
        <v>311</v>
      </c>
      <c r="G30" s="170" t="s">
        <v>403</v>
      </c>
      <c r="H30" s="170" t="s">
        <v>478</v>
      </c>
      <c r="I30" s="170" t="s">
        <v>479</v>
      </c>
      <c r="J30" s="170" t="s">
        <v>480</v>
      </c>
      <c r="K30" s="170" t="s">
        <v>56</v>
      </c>
      <c r="L30" s="288" t="s">
        <v>542</v>
      </c>
      <c r="M30" s="170" t="s">
        <v>481</v>
      </c>
      <c r="N30" s="170">
        <v>6</v>
      </c>
      <c r="O30" s="170">
        <v>3</v>
      </c>
      <c r="P30" s="170">
        <f t="shared" ref="P30" si="23">N30*O30</f>
        <v>18</v>
      </c>
      <c r="Q30" s="170" t="s">
        <v>451</v>
      </c>
      <c r="R30" s="170">
        <v>10</v>
      </c>
      <c r="S30" s="170">
        <f t="shared" ref="S30" si="24">P30*R30</f>
        <v>180</v>
      </c>
      <c r="T30" s="171" t="str">
        <f t="shared" ref="T30" si="25">IF(S30&lt;20,"O",IF(S30&lt;=20,"IV",IF(S30&lt;=120,"III",IF(S30&lt;=500,"II","I"))))</f>
        <v>II</v>
      </c>
      <c r="U30" s="172" t="str">
        <f t="shared" ref="U30" si="26">IF(T30="I","No aceptable",IF(T30="II","Aceptable con control específico",IF(T30="III","Mejorable","Aceptable.")))</f>
        <v>Aceptable con control específico</v>
      </c>
      <c r="V30" s="170">
        <v>11</v>
      </c>
      <c r="W30" s="170" t="s">
        <v>318</v>
      </c>
      <c r="X30" s="170" t="s">
        <v>318</v>
      </c>
      <c r="Y30" s="170" t="s">
        <v>588</v>
      </c>
      <c r="Z30" s="170" t="s">
        <v>589</v>
      </c>
      <c r="AA30" s="201" t="s">
        <v>484</v>
      </c>
    </row>
    <row r="31" spans="2:27" ht="128.25" customHeight="1">
      <c r="B31" s="265" t="s">
        <v>653</v>
      </c>
      <c r="C31" s="170" t="s">
        <v>654</v>
      </c>
      <c r="D31" s="170" t="s">
        <v>655</v>
      </c>
      <c r="E31" s="170" t="s">
        <v>656</v>
      </c>
      <c r="F31" s="170" t="s">
        <v>311</v>
      </c>
      <c r="G31" s="170" t="s">
        <v>312</v>
      </c>
      <c r="H31" s="170" t="s">
        <v>313</v>
      </c>
      <c r="I31" s="288" t="s">
        <v>657</v>
      </c>
      <c r="J31" s="170" t="s">
        <v>658</v>
      </c>
      <c r="K31" s="170" t="s">
        <v>56</v>
      </c>
      <c r="L31" s="288" t="s">
        <v>659</v>
      </c>
      <c r="M31" s="170" t="s">
        <v>56</v>
      </c>
      <c r="N31" s="170">
        <v>6</v>
      </c>
      <c r="O31" s="170">
        <v>2</v>
      </c>
      <c r="P31" s="170">
        <v>12</v>
      </c>
      <c r="Q31" s="170" t="str">
        <f t="shared" si="1"/>
        <v>(A)</v>
      </c>
      <c r="R31" s="170">
        <v>10</v>
      </c>
      <c r="S31" s="170">
        <f>P31*R31</f>
        <v>120</v>
      </c>
      <c r="T31" s="171" t="str">
        <f t="shared" ref="T31:T35" si="27">IF(S31&lt;20,"O",IF(S31&lt;=20,"IV",IF(S31&lt;=120,"III",IF(S31&lt;=500,"II","I"))))</f>
        <v>III</v>
      </c>
      <c r="U31" s="172" t="str">
        <f t="shared" ref="U31:U35" si="28">IF(T31="I","No aceptable",IF(T31="II","Aceptable con control específico",IF(T31="III","Mejorable","Aceptable.")))</f>
        <v>Mejorable</v>
      </c>
      <c r="V31" s="298">
        <v>1</v>
      </c>
      <c r="W31" s="170" t="s">
        <v>318</v>
      </c>
      <c r="X31" s="170" t="s">
        <v>318</v>
      </c>
      <c r="Y31" s="170" t="s">
        <v>318</v>
      </c>
      <c r="Z31" s="170" t="s">
        <v>660</v>
      </c>
      <c r="AA31" s="201" t="s">
        <v>318</v>
      </c>
    </row>
    <row r="32" spans="2:27" ht="51">
      <c r="B32" s="265" t="s">
        <v>653</v>
      </c>
      <c r="C32" s="170" t="s">
        <v>654</v>
      </c>
      <c r="D32" s="170" t="s">
        <v>655</v>
      </c>
      <c r="E32" s="170" t="s">
        <v>661</v>
      </c>
      <c r="F32" s="170" t="s">
        <v>311</v>
      </c>
      <c r="G32" s="170" t="s">
        <v>447</v>
      </c>
      <c r="H32" s="170" t="s">
        <v>448</v>
      </c>
      <c r="I32" s="288" t="s">
        <v>662</v>
      </c>
      <c r="J32" s="298" t="s">
        <v>663</v>
      </c>
      <c r="K32" s="298" t="s">
        <v>56</v>
      </c>
      <c r="L32" s="299" t="s">
        <v>664</v>
      </c>
      <c r="M32" s="298" t="s">
        <v>665</v>
      </c>
      <c r="N32" s="298">
        <v>2</v>
      </c>
      <c r="O32" s="298">
        <v>4</v>
      </c>
      <c r="P32" s="298">
        <v>8</v>
      </c>
      <c r="Q32" s="170" t="str">
        <f t="shared" si="1"/>
        <v>(M)</v>
      </c>
      <c r="R32" s="298">
        <v>10</v>
      </c>
      <c r="S32" s="170">
        <f t="shared" si="22"/>
        <v>80</v>
      </c>
      <c r="T32" s="171" t="str">
        <f t="shared" si="27"/>
        <v>III</v>
      </c>
      <c r="U32" s="172" t="str">
        <f t="shared" si="28"/>
        <v>Mejorable</v>
      </c>
      <c r="V32" s="298">
        <v>1</v>
      </c>
      <c r="W32" s="298" t="s">
        <v>318</v>
      </c>
      <c r="X32" s="298" t="s">
        <v>318</v>
      </c>
      <c r="Y32" s="298" t="s">
        <v>318</v>
      </c>
      <c r="Z32" s="170" t="s">
        <v>666</v>
      </c>
      <c r="AA32" s="201" t="s">
        <v>667</v>
      </c>
    </row>
    <row r="33" spans="2:27" ht="64.5">
      <c r="B33" s="265" t="s">
        <v>653</v>
      </c>
      <c r="C33" s="170" t="s">
        <v>654</v>
      </c>
      <c r="D33" s="170" t="s">
        <v>655</v>
      </c>
      <c r="E33" s="170" t="s">
        <v>661</v>
      </c>
      <c r="F33" s="170" t="s">
        <v>311</v>
      </c>
      <c r="G33" s="170" t="s">
        <v>321</v>
      </c>
      <c r="H33" s="170" t="s">
        <v>668</v>
      </c>
      <c r="I33" s="288" t="s">
        <v>669</v>
      </c>
      <c r="J33" s="298" t="s">
        <v>670</v>
      </c>
      <c r="K33" s="298" t="s">
        <v>671</v>
      </c>
      <c r="L33" s="299" t="s">
        <v>672</v>
      </c>
      <c r="M33" s="170" t="s">
        <v>673</v>
      </c>
      <c r="N33" s="298">
        <v>2</v>
      </c>
      <c r="O33" s="298">
        <v>2</v>
      </c>
      <c r="P33" s="298">
        <v>4</v>
      </c>
      <c r="Q33" s="170" t="str">
        <f t="shared" si="1"/>
        <v>(B)</v>
      </c>
      <c r="R33" s="298">
        <v>10</v>
      </c>
      <c r="S33" s="170">
        <f t="shared" si="22"/>
        <v>40</v>
      </c>
      <c r="T33" s="171" t="str">
        <f t="shared" si="27"/>
        <v>III</v>
      </c>
      <c r="U33" s="172" t="str">
        <f t="shared" si="28"/>
        <v>Mejorable</v>
      </c>
      <c r="V33" s="298">
        <v>1</v>
      </c>
      <c r="W33" s="298" t="s">
        <v>674</v>
      </c>
      <c r="X33" s="298" t="s">
        <v>318</v>
      </c>
      <c r="Y33" s="298" t="s">
        <v>318</v>
      </c>
      <c r="Z33" s="298" t="s">
        <v>675</v>
      </c>
      <c r="AA33" s="201" t="s">
        <v>676</v>
      </c>
    </row>
    <row r="34" spans="2:27" ht="51.75">
      <c r="B34" s="265" t="s">
        <v>653</v>
      </c>
      <c r="C34" s="170" t="s">
        <v>654</v>
      </c>
      <c r="D34" s="170" t="s">
        <v>655</v>
      </c>
      <c r="E34" s="170" t="s">
        <v>661</v>
      </c>
      <c r="F34" s="170" t="s">
        <v>311</v>
      </c>
      <c r="G34" s="170" t="s">
        <v>321</v>
      </c>
      <c r="H34" s="170" t="s">
        <v>677</v>
      </c>
      <c r="I34" s="288" t="s">
        <v>668</v>
      </c>
      <c r="J34" s="298" t="s">
        <v>670</v>
      </c>
      <c r="K34" s="298" t="s">
        <v>56</v>
      </c>
      <c r="L34" s="299" t="s">
        <v>678</v>
      </c>
      <c r="M34" s="170" t="s">
        <v>679</v>
      </c>
      <c r="N34" s="298">
        <v>2</v>
      </c>
      <c r="O34" s="298">
        <v>3</v>
      </c>
      <c r="P34" s="298">
        <v>6</v>
      </c>
      <c r="Q34" s="170" t="str">
        <f t="shared" si="1"/>
        <v>(M)</v>
      </c>
      <c r="R34" s="298">
        <v>10</v>
      </c>
      <c r="S34" s="170">
        <f t="shared" si="22"/>
        <v>60</v>
      </c>
      <c r="T34" s="171" t="str">
        <f t="shared" si="27"/>
        <v>III</v>
      </c>
      <c r="U34" s="172" t="str">
        <f t="shared" si="28"/>
        <v>Mejorable</v>
      </c>
      <c r="V34" s="298">
        <v>1</v>
      </c>
      <c r="W34" s="298" t="s">
        <v>671</v>
      </c>
      <c r="X34" s="298" t="s">
        <v>318</v>
      </c>
      <c r="Y34" s="298" t="s">
        <v>318</v>
      </c>
      <c r="Z34" s="298" t="s">
        <v>680</v>
      </c>
      <c r="AA34" s="201" t="s">
        <v>681</v>
      </c>
    </row>
    <row r="35" spans="2:27" s="161" customFormat="1" ht="93.75" customHeight="1">
      <c r="B35" s="265" t="s">
        <v>653</v>
      </c>
      <c r="C35" s="170" t="s">
        <v>654</v>
      </c>
      <c r="D35" s="170" t="s">
        <v>655</v>
      </c>
      <c r="E35" s="170" t="s">
        <v>682</v>
      </c>
      <c r="F35" s="170" t="s">
        <v>311</v>
      </c>
      <c r="G35" s="170" t="s">
        <v>373</v>
      </c>
      <c r="H35" s="170" t="s">
        <v>600</v>
      </c>
      <c r="I35" s="288" t="s">
        <v>683</v>
      </c>
      <c r="J35" s="170" t="s">
        <v>684</v>
      </c>
      <c r="K35" s="170" t="s">
        <v>56</v>
      </c>
      <c r="L35" s="170" t="s">
        <v>685</v>
      </c>
      <c r="M35" s="170" t="s">
        <v>56</v>
      </c>
      <c r="N35" s="170">
        <v>2</v>
      </c>
      <c r="O35" s="170">
        <v>4</v>
      </c>
      <c r="P35" s="170">
        <v>8</v>
      </c>
      <c r="Q35" s="170" t="str">
        <f t="shared" si="1"/>
        <v>(M)</v>
      </c>
      <c r="R35" s="170">
        <v>10</v>
      </c>
      <c r="S35" s="170">
        <f>P35*R35</f>
        <v>80</v>
      </c>
      <c r="T35" s="171" t="str">
        <f t="shared" si="27"/>
        <v>III</v>
      </c>
      <c r="U35" s="172" t="str">
        <f t="shared" si="28"/>
        <v>Mejorable</v>
      </c>
      <c r="V35" s="170">
        <v>1</v>
      </c>
      <c r="W35" s="170" t="s">
        <v>318</v>
      </c>
      <c r="X35" s="170" t="s">
        <v>318</v>
      </c>
      <c r="Y35" s="170" t="s">
        <v>686</v>
      </c>
      <c r="Z35" s="170" t="s">
        <v>687</v>
      </c>
      <c r="AA35" s="201" t="s">
        <v>318</v>
      </c>
    </row>
    <row r="36" spans="2:27" s="161" customFormat="1" ht="93.6" customHeight="1">
      <c r="B36" s="265" t="s">
        <v>653</v>
      </c>
      <c r="C36" s="170" t="s">
        <v>654</v>
      </c>
      <c r="D36" s="170" t="s">
        <v>655</v>
      </c>
      <c r="E36" s="170" t="s">
        <v>688</v>
      </c>
      <c r="F36" s="170" t="s">
        <v>396</v>
      </c>
      <c r="G36" s="170" t="s">
        <v>373</v>
      </c>
      <c r="H36" s="170" t="s">
        <v>689</v>
      </c>
      <c r="I36" s="288" t="s">
        <v>690</v>
      </c>
      <c r="J36" s="170" t="s">
        <v>691</v>
      </c>
      <c r="K36" s="170" t="s">
        <v>56</v>
      </c>
      <c r="L36" s="170" t="s">
        <v>685</v>
      </c>
      <c r="M36" s="170" t="s">
        <v>384</v>
      </c>
      <c r="N36" s="170">
        <v>6</v>
      </c>
      <c r="O36" s="170">
        <v>2</v>
      </c>
      <c r="P36" s="170">
        <f>+N36*O36</f>
        <v>12</v>
      </c>
      <c r="Q36" s="170" t="str">
        <f t="shared" si="1"/>
        <v>(A)</v>
      </c>
      <c r="R36" s="170">
        <v>10</v>
      </c>
      <c r="S36" s="170">
        <f t="shared" ref="S36:S49" si="29">P36*R36</f>
        <v>120</v>
      </c>
      <c r="T36" s="171" t="str">
        <f t="shared" ref="T36:T37" si="30">IF(S36&lt;20,"O",IF(S36&lt;=20,"IV",IF(S36&lt;=120,"III",IF(S36&lt;=500,"II","I"))))</f>
        <v>III</v>
      </c>
      <c r="U36" s="172" t="str">
        <f t="shared" ref="U36:U37" si="31">IF(T36="I","No aceptable",IF(T36="II","Aceptable con control específico",IF(T36="III","Mejorable","Aceptable.")))</f>
        <v>Mejorable</v>
      </c>
      <c r="V36" s="170">
        <v>1</v>
      </c>
      <c r="W36" s="170" t="s">
        <v>318</v>
      </c>
      <c r="X36" s="170" t="s">
        <v>318</v>
      </c>
      <c r="Y36" s="170" t="s">
        <v>318</v>
      </c>
      <c r="Z36" s="170" t="s">
        <v>692</v>
      </c>
      <c r="AA36" s="201" t="s">
        <v>318</v>
      </c>
    </row>
    <row r="37" spans="2:27" s="161" customFormat="1" ht="255">
      <c r="B37" s="265" t="s">
        <v>653</v>
      </c>
      <c r="C37" s="170" t="s">
        <v>654</v>
      </c>
      <c r="D37" s="170" t="s">
        <v>655</v>
      </c>
      <c r="E37" s="170" t="s">
        <v>688</v>
      </c>
      <c r="F37" s="170" t="s">
        <v>396</v>
      </c>
      <c r="G37" s="170" t="s">
        <v>373</v>
      </c>
      <c r="H37" s="170" t="s">
        <v>693</v>
      </c>
      <c r="I37" s="288" t="s">
        <v>694</v>
      </c>
      <c r="J37" s="170" t="s">
        <v>695</v>
      </c>
      <c r="K37" s="170" t="s">
        <v>56</v>
      </c>
      <c r="L37" s="288" t="s">
        <v>696</v>
      </c>
      <c r="M37" s="170" t="s">
        <v>697</v>
      </c>
      <c r="N37" s="170">
        <v>6</v>
      </c>
      <c r="O37" s="170">
        <v>3</v>
      </c>
      <c r="P37" s="170">
        <f t="shared" ref="P37:P38" si="32">+N37*O37</f>
        <v>18</v>
      </c>
      <c r="Q37" s="170" t="str">
        <f t="shared" si="1"/>
        <v>(A)</v>
      </c>
      <c r="R37" s="170">
        <v>10</v>
      </c>
      <c r="S37" s="170">
        <f t="shared" si="29"/>
        <v>180</v>
      </c>
      <c r="T37" s="171" t="str">
        <f t="shared" si="30"/>
        <v>II</v>
      </c>
      <c r="U37" s="172" t="str">
        <f t="shared" si="31"/>
        <v>Aceptable con control específico</v>
      </c>
      <c r="V37" s="170">
        <v>1</v>
      </c>
      <c r="W37" s="170" t="s">
        <v>318</v>
      </c>
      <c r="X37" s="170" t="s">
        <v>318</v>
      </c>
      <c r="Y37" s="170" t="s">
        <v>318</v>
      </c>
      <c r="Z37" s="170" t="s">
        <v>698</v>
      </c>
      <c r="AA37" s="201" t="s">
        <v>318</v>
      </c>
    </row>
    <row r="38" spans="2:27" s="161" customFormat="1" ht="38.25">
      <c r="B38" s="265" t="s">
        <v>653</v>
      </c>
      <c r="C38" s="170" t="s">
        <v>654</v>
      </c>
      <c r="D38" s="170" t="s">
        <v>655</v>
      </c>
      <c r="E38" s="170" t="s">
        <v>699</v>
      </c>
      <c r="F38" s="170" t="s">
        <v>311</v>
      </c>
      <c r="G38" s="170" t="s">
        <v>403</v>
      </c>
      <c r="H38" s="170" t="s">
        <v>404</v>
      </c>
      <c r="I38" s="288" t="s">
        <v>700</v>
      </c>
      <c r="J38" s="170" t="s">
        <v>701</v>
      </c>
      <c r="K38" s="170" t="s">
        <v>56</v>
      </c>
      <c r="L38" s="288" t="s">
        <v>702</v>
      </c>
      <c r="M38" s="170" t="s">
        <v>56</v>
      </c>
      <c r="N38" s="170">
        <v>2</v>
      </c>
      <c r="O38" s="170">
        <v>3</v>
      </c>
      <c r="P38" s="170">
        <f t="shared" si="32"/>
        <v>6</v>
      </c>
      <c r="Q38" s="170" t="s">
        <v>451</v>
      </c>
      <c r="R38" s="170">
        <v>10</v>
      </c>
      <c r="S38" s="170">
        <f t="shared" si="29"/>
        <v>60</v>
      </c>
      <c r="T38" s="171" t="str">
        <f t="shared" ref="T38:T40" si="33">IF(S38&lt;20,"O",IF(S38&lt;=20,"IV",IF(S38&lt;=120,"III",IF(S38&lt;=500,"II","I"))))</f>
        <v>III</v>
      </c>
      <c r="U38" s="172" t="str">
        <f t="shared" ref="U38:U40" si="34">IF(T38="I","No aceptable",IF(T38="II","Aceptable con control específico",IF(T38="III","Mejorable","Aceptable.")))</f>
        <v>Mejorable</v>
      </c>
      <c r="V38" s="170"/>
      <c r="W38" s="170" t="s">
        <v>318</v>
      </c>
      <c r="X38" s="170" t="s">
        <v>318</v>
      </c>
      <c r="Y38" s="170" t="s">
        <v>318</v>
      </c>
      <c r="Z38" s="170" t="s">
        <v>703</v>
      </c>
      <c r="AA38" s="201" t="s">
        <v>318</v>
      </c>
    </row>
    <row r="39" spans="2:27" s="161" customFormat="1" ht="167.25" customHeight="1">
      <c r="B39" s="265" t="s">
        <v>704</v>
      </c>
      <c r="C39" s="170" t="s">
        <v>705</v>
      </c>
      <c r="D39" s="170" t="s">
        <v>706</v>
      </c>
      <c r="E39" s="170" t="s">
        <v>707</v>
      </c>
      <c r="F39" s="170" t="s">
        <v>311</v>
      </c>
      <c r="G39" s="170" t="s">
        <v>373</v>
      </c>
      <c r="H39" s="170" t="s">
        <v>600</v>
      </c>
      <c r="I39" s="288" t="s">
        <v>708</v>
      </c>
      <c r="J39" s="170" t="s">
        <v>709</v>
      </c>
      <c r="K39" s="170" t="s">
        <v>56</v>
      </c>
      <c r="L39" s="288" t="s">
        <v>710</v>
      </c>
      <c r="M39" s="170" t="s">
        <v>56</v>
      </c>
      <c r="N39" s="170">
        <v>6</v>
      </c>
      <c r="O39" s="170">
        <v>2</v>
      </c>
      <c r="P39" s="170">
        <f t="shared" ref="P39:P43" si="35">N39*O39</f>
        <v>12</v>
      </c>
      <c r="Q39" s="170" t="s">
        <v>451</v>
      </c>
      <c r="R39" s="170">
        <v>25</v>
      </c>
      <c r="S39" s="300">
        <f t="shared" si="29"/>
        <v>300</v>
      </c>
      <c r="T39" s="171" t="str">
        <f t="shared" si="33"/>
        <v>II</v>
      </c>
      <c r="U39" s="172" t="str">
        <f t="shared" si="34"/>
        <v>Aceptable con control específico</v>
      </c>
      <c r="V39" s="301">
        <v>2</v>
      </c>
      <c r="W39" s="170" t="s">
        <v>318</v>
      </c>
      <c r="X39" s="170" t="s">
        <v>318</v>
      </c>
      <c r="Y39" s="170" t="s">
        <v>318</v>
      </c>
      <c r="Z39" s="170" t="s">
        <v>711</v>
      </c>
      <c r="AA39" s="201" t="s">
        <v>318</v>
      </c>
    </row>
    <row r="40" spans="2:27" s="161" customFormat="1" ht="140.25" customHeight="1">
      <c r="B40" s="265" t="s">
        <v>712</v>
      </c>
      <c r="C40" s="170" t="s">
        <v>713</v>
      </c>
      <c r="D40" s="170" t="s">
        <v>706</v>
      </c>
      <c r="E40" s="170" t="s">
        <v>714</v>
      </c>
      <c r="F40" s="170" t="s">
        <v>311</v>
      </c>
      <c r="G40" s="170" t="s">
        <v>373</v>
      </c>
      <c r="H40" s="170" t="s">
        <v>715</v>
      </c>
      <c r="I40" s="288" t="s">
        <v>716</v>
      </c>
      <c r="J40" s="170" t="s">
        <v>717</v>
      </c>
      <c r="K40" s="170" t="s">
        <v>56</v>
      </c>
      <c r="L40" s="288" t="s">
        <v>718</v>
      </c>
      <c r="M40" s="170" t="s">
        <v>719</v>
      </c>
      <c r="N40" s="170">
        <v>2</v>
      </c>
      <c r="O40" s="170">
        <v>4</v>
      </c>
      <c r="P40" s="170">
        <f t="shared" si="35"/>
        <v>8</v>
      </c>
      <c r="Q40" s="170" t="s">
        <v>451</v>
      </c>
      <c r="R40" s="170">
        <v>25</v>
      </c>
      <c r="S40" s="170">
        <f t="shared" si="29"/>
        <v>200</v>
      </c>
      <c r="T40" s="171" t="str">
        <f t="shared" si="33"/>
        <v>II</v>
      </c>
      <c r="U40" s="172" t="str">
        <f t="shared" si="34"/>
        <v>Aceptable con control específico</v>
      </c>
      <c r="V40" s="170">
        <v>2</v>
      </c>
      <c r="W40" s="170" t="s">
        <v>318</v>
      </c>
      <c r="X40" s="170" t="s">
        <v>318</v>
      </c>
      <c r="Y40" s="170" t="s">
        <v>318</v>
      </c>
      <c r="Z40" s="170" t="s">
        <v>698</v>
      </c>
      <c r="AA40" s="201" t="s">
        <v>318</v>
      </c>
    </row>
    <row r="41" spans="2:27" s="161" customFormat="1" ht="51">
      <c r="B41" s="265" t="s">
        <v>712</v>
      </c>
      <c r="C41" s="170" t="s">
        <v>713</v>
      </c>
      <c r="D41" s="170" t="s">
        <v>706</v>
      </c>
      <c r="E41" s="170" t="s">
        <v>720</v>
      </c>
      <c r="F41" s="170" t="s">
        <v>311</v>
      </c>
      <c r="G41" s="170" t="s">
        <v>403</v>
      </c>
      <c r="H41" s="170" t="s">
        <v>404</v>
      </c>
      <c r="I41" s="288" t="s">
        <v>721</v>
      </c>
      <c r="J41" s="170" t="s">
        <v>722</v>
      </c>
      <c r="K41" s="170" t="s">
        <v>56</v>
      </c>
      <c r="L41" s="288" t="s">
        <v>56</v>
      </c>
      <c r="M41" s="170" t="s">
        <v>56</v>
      </c>
      <c r="N41" s="170">
        <v>6</v>
      </c>
      <c r="O41" s="170">
        <v>4</v>
      </c>
      <c r="P41" s="170">
        <f t="shared" si="35"/>
        <v>24</v>
      </c>
      <c r="Q41" s="170" t="s">
        <v>451</v>
      </c>
      <c r="R41" s="170">
        <v>10</v>
      </c>
      <c r="S41" s="170">
        <f t="shared" si="29"/>
        <v>240</v>
      </c>
      <c r="T41" s="171" t="str">
        <f t="shared" ref="T41" si="36">IF(S41&lt;20,"O",IF(S41&lt;=20,"IV",IF(S41&lt;=120,"III",IF(S41&lt;=500,"II","I"))))</f>
        <v>II</v>
      </c>
      <c r="U41" s="172" t="str">
        <f t="shared" ref="U41" si="37">IF(T41="I","No aceptable",IF(T41="II","Aceptable con control específico",IF(T41="III","Mejorable","Aceptable.")))</f>
        <v>Aceptable con control específico</v>
      </c>
      <c r="V41" s="170">
        <v>2</v>
      </c>
      <c r="W41" s="170" t="s">
        <v>318</v>
      </c>
      <c r="X41" s="170" t="s">
        <v>318</v>
      </c>
      <c r="Y41" s="170" t="s">
        <v>318</v>
      </c>
      <c r="Z41" s="170" t="s">
        <v>723</v>
      </c>
      <c r="AA41" s="201" t="s">
        <v>724</v>
      </c>
    </row>
    <row r="42" spans="2:27" s="161" customFormat="1" ht="101.25" customHeight="1">
      <c r="B42" s="265" t="s">
        <v>712</v>
      </c>
      <c r="C42" s="170" t="s">
        <v>713</v>
      </c>
      <c r="D42" s="170" t="s">
        <v>706</v>
      </c>
      <c r="E42" s="170" t="s">
        <v>707</v>
      </c>
      <c r="F42" s="170" t="s">
        <v>311</v>
      </c>
      <c r="G42" s="170" t="s">
        <v>403</v>
      </c>
      <c r="H42" s="170" t="s">
        <v>410</v>
      </c>
      <c r="I42" s="288" t="s">
        <v>725</v>
      </c>
      <c r="J42" s="170" t="s">
        <v>726</v>
      </c>
      <c r="K42" s="170" t="s">
        <v>56</v>
      </c>
      <c r="L42" s="288" t="s">
        <v>56</v>
      </c>
      <c r="M42" s="170" t="s">
        <v>56</v>
      </c>
      <c r="N42" s="170">
        <v>10</v>
      </c>
      <c r="O42" s="170">
        <v>2</v>
      </c>
      <c r="P42" s="170">
        <f t="shared" si="35"/>
        <v>20</v>
      </c>
      <c r="Q42" s="170" t="s">
        <v>451</v>
      </c>
      <c r="R42" s="170">
        <v>25</v>
      </c>
      <c r="S42" s="170">
        <f t="shared" si="29"/>
        <v>500</v>
      </c>
      <c r="T42" s="171" t="str">
        <f t="shared" ref="T42" si="38">IF(S42&lt;20,"O",IF(S42&lt;=20,"IV",IF(S42&lt;=120,"III",IF(S42&lt;=500,"II","I"))))</f>
        <v>II</v>
      </c>
      <c r="U42" s="172" t="s">
        <v>727</v>
      </c>
      <c r="V42" s="170">
        <v>2</v>
      </c>
      <c r="W42" s="170" t="s">
        <v>318</v>
      </c>
      <c r="X42" s="170" t="s">
        <v>318</v>
      </c>
      <c r="Y42" s="170" t="s">
        <v>728</v>
      </c>
      <c r="Z42" s="170" t="s">
        <v>318</v>
      </c>
      <c r="AA42" s="201" t="s">
        <v>318</v>
      </c>
    </row>
    <row r="43" spans="2:27" s="161" customFormat="1" ht="69.75" customHeight="1">
      <c r="B43" s="265" t="s">
        <v>729</v>
      </c>
      <c r="C43" s="170" t="s">
        <v>485</v>
      </c>
      <c r="D43" s="170" t="s">
        <v>730</v>
      </c>
      <c r="E43" s="170" t="s">
        <v>731</v>
      </c>
      <c r="F43" s="170" t="s">
        <v>311</v>
      </c>
      <c r="G43" s="170" t="s">
        <v>312</v>
      </c>
      <c r="H43" s="170" t="s">
        <v>313</v>
      </c>
      <c r="I43" s="288" t="s">
        <v>732</v>
      </c>
      <c r="J43" s="170" t="s">
        <v>733</v>
      </c>
      <c r="K43" s="170" t="s">
        <v>56</v>
      </c>
      <c r="L43" s="288" t="s">
        <v>56</v>
      </c>
      <c r="M43" s="170" t="s">
        <v>56</v>
      </c>
      <c r="N43" s="170">
        <v>6</v>
      </c>
      <c r="O43" s="170">
        <v>2</v>
      </c>
      <c r="P43" s="170">
        <f t="shared" si="35"/>
        <v>12</v>
      </c>
      <c r="Q43" s="170" t="s">
        <v>451</v>
      </c>
      <c r="R43" s="170">
        <v>10</v>
      </c>
      <c r="S43" s="170">
        <f t="shared" si="29"/>
        <v>120</v>
      </c>
      <c r="T43" s="171" t="str">
        <f t="shared" si="3"/>
        <v>III</v>
      </c>
      <c r="U43" s="172" t="str">
        <f t="shared" si="4"/>
        <v>Mejorable</v>
      </c>
      <c r="V43" s="170">
        <v>11</v>
      </c>
      <c r="W43" s="170" t="s">
        <v>318</v>
      </c>
      <c r="X43" s="170" t="s">
        <v>318</v>
      </c>
      <c r="Y43" s="170" t="s">
        <v>734</v>
      </c>
      <c r="Z43" s="170" t="s">
        <v>318</v>
      </c>
      <c r="AA43" s="201" t="s">
        <v>735</v>
      </c>
    </row>
    <row r="44" spans="2:27" s="161" customFormat="1" ht="59.25" customHeight="1">
      <c r="B44" s="265" t="s">
        <v>729</v>
      </c>
      <c r="C44" s="170" t="s">
        <v>485</v>
      </c>
      <c r="D44" s="170" t="s">
        <v>730</v>
      </c>
      <c r="E44" s="170" t="s">
        <v>731</v>
      </c>
      <c r="F44" s="170" t="s">
        <v>311</v>
      </c>
      <c r="G44" s="170" t="s">
        <v>403</v>
      </c>
      <c r="H44" s="170" t="s">
        <v>736</v>
      </c>
      <c r="I44" s="288" t="s">
        <v>737</v>
      </c>
      <c r="J44" s="170" t="s">
        <v>738</v>
      </c>
      <c r="K44" s="170" t="s">
        <v>56</v>
      </c>
      <c r="L44" s="288" t="s">
        <v>739</v>
      </c>
      <c r="M44" s="170" t="s">
        <v>56</v>
      </c>
      <c r="N44" s="170">
        <v>6</v>
      </c>
      <c r="O44" s="170">
        <v>2</v>
      </c>
      <c r="P44" s="170">
        <f t="shared" ref="P44" si="39">N44*O44</f>
        <v>12</v>
      </c>
      <c r="Q44" s="170" t="s">
        <v>451</v>
      </c>
      <c r="R44" s="170">
        <v>25</v>
      </c>
      <c r="S44" s="170">
        <f t="shared" si="29"/>
        <v>300</v>
      </c>
      <c r="T44" s="171" t="str">
        <f t="shared" ref="T44" si="40">IF(S44&lt;20,"O",IF(S44&lt;=20,"IV",IF(S44&lt;=120,"III",IF(S44&lt;=500,"II","I"))))</f>
        <v>II</v>
      </c>
      <c r="U44" s="172" t="str">
        <f t="shared" ref="U44" si="41">IF(T44="I","No aceptable",IF(T44="II","Aceptable con control específico",IF(T44="III","Mejorable","Aceptable.")))</f>
        <v>Aceptable con control específico</v>
      </c>
      <c r="V44" s="170">
        <v>11</v>
      </c>
      <c r="W44" s="170" t="s">
        <v>318</v>
      </c>
      <c r="X44" s="170" t="s">
        <v>318</v>
      </c>
      <c r="Y44" s="170" t="s">
        <v>318</v>
      </c>
      <c r="Z44" s="170" t="s">
        <v>740</v>
      </c>
      <c r="AA44" s="201" t="s">
        <v>741</v>
      </c>
    </row>
    <row r="45" spans="2:27" s="161" customFormat="1" ht="78" customHeight="1">
      <c r="B45" s="265" t="s">
        <v>729</v>
      </c>
      <c r="C45" s="170" t="s">
        <v>485</v>
      </c>
      <c r="D45" s="170" t="s">
        <v>730</v>
      </c>
      <c r="E45" s="170" t="s">
        <v>742</v>
      </c>
      <c r="F45" s="170" t="s">
        <v>446</v>
      </c>
      <c r="G45" s="170" t="s">
        <v>312</v>
      </c>
      <c r="H45" s="170" t="s">
        <v>743</v>
      </c>
      <c r="I45" s="288" t="s">
        <v>732</v>
      </c>
      <c r="J45" s="170" t="s">
        <v>744</v>
      </c>
      <c r="K45" s="170" t="s">
        <v>56</v>
      </c>
      <c r="L45" s="249" t="s">
        <v>745</v>
      </c>
      <c r="M45" s="249" t="s">
        <v>746</v>
      </c>
      <c r="N45" s="170">
        <v>6</v>
      </c>
      <c r="O45" s="170">
        <v>2</v>
      </c>
      <c r="P45" s="170">
        <f t="shared" si="0"/>
        <v>12</v>
      </c>
      <c r="Q45" s="170" t="s">
        <v>451</v>
      </c>
      <c r="R45" s="170">
        <v>10</v>
      </c>
      <c r="S45" s="170">
        <f t="shared" si="29"/>
        <v>120</v>
      </c>
      <c r="T45" s="171" t="str">
        <f t="shared" si="3"/>
        <v>III</v>
      </c>
      <c r="U45" s="172" t="str">
        <f t="shared" si="4"/>
        <v>Mejorable</v>
      </c>
      <c r="V45" s="170">
        <v>11</v>
      </c>
      <c r="W45" s="170" t="s">
        <v>318</v>
      </c>
      <c r="X45" s="170" t="s">
        <v>318</v>
      </c>
      <c r="Y45" s="170" t="s">
        <v>747</v>
      </c>
      <c r="Z45" s="170" t="s">
        <v>748</v>
      </c>
      <c r="AA45" s="201" t="s">
        <v>749</v>
      </c>
    </row>
    <row r="46" spans="2:27" s="161" customFormat="1" ht="63.75">
      <c r="B46" s="302" t="s">
        <v>750</v>
      </c>
      <c r="C46" s="173" t="s">
        <v>751</v>
      </c>
      <c r="D46" s="170" t="s">
        <v>752</v>
      </c>
      <c r="E46" s="173" t="s">
        <v>753</v>
      </c>
      <c r="F46" s="173" t="s">
        <v>311</v>
      </c>
      <c r="G46" s="173" t="s">
        <v>312</v>
      </c>
      <c r="H46" s="173" t="s">
        <v>550</v>
      </c>
      <c r="I46" s="281" t="s">
        <v>551</v>
      </c>
      <c r="J46" s="173" t="s">
        <v>552</v>
      </c>
      <c r="K46" s="173" t="s">
        <v>56</v>
      </c>
      <c r="L46" s="281" t="s">
        <v>56</v>
      </c>
      <c r="M46" s="173" t="s">
        <v>754</v>
      </c>
      <c r="N46" s="173">
        <v>6</v>
      </c>
      <c r="O46" s="173">
        <v>2</v>
      </c>
      <c r="P46" s="170">
        <f t="shared" ref="P46:P49" si="42">N46*O46</f>
        <v>12</v>
      </c>
      <c r="Q46" s="173" t="s">
        <v>451</v>
      </c>
      <c r="R46" s="173">
        <v>10</v>
      </c>
      <c r="S46" s="170">
        <f t="shared" si="29"/>
        <v>120</v>
      </c>
      <c r="T46" s="171" t="str">
        <f t="shared" ref="T46:T49" si="43">IF(S46&lt;20,"O",IF(S46&lt;=20,"IV",IF(S46&lt;=120,"III",IF(S46&lt;=500,"II","I"))))</f>
        <v>III</v>
      </c>
      <c r="U46" s="172" t="str">
        <f t="shared" ref="U46:U49" si="44">IF(T46="I","No aceptable",IF(T46="II","Aceptable con control específico",IF(T46="III","Mejorable","Aceptable.")))</f>
        <v>Mejorable</v>
      </c>
      <c r="V46" s="170">
        <v>11</v>
      </c>
      <c r="W46" s="173" t="s">
        <v>318</v>
      </c>
      <c r="X46" s="173" t="s">
        <v>318</v>
      </c>
      <c r="Y46" s="173" t="s">
        <v>318</v>
      </c>
      <c r="Z46" s="170" t="s">
        <v>755</v>
      </c>
      <c r="AA46" s="201" t="s">
        <v>756</v>
      </c>
    </row>
    <row r="47" spans="2:27" s="161" customFormat="1" ht="63.75">
      <c r="B47" s="302" t="s">
        <v>750</v>
      </c>
      <c r="C47" s="173" t="s">
        <v>751</v>
      </c>
      <c r="D47" s="170" t="s">
        <v>752</v>
      </c>
      <c r="E47" s="173" t="s">
        <v>753</v>
      </c>
      <c r="F47" s="173" t="s">
        <v>311</v>
      </c>
      <c r="G47" s="173" t="s">
        <v>403</v>
      </c>
      <c r="H47" s="173" t="s">
        <v>468</v>
      </c>
      <c r="I47" s="281" t="s">
        <v>570</v>
      </c>
      <c r="J47" s="173" t="s">
        <v>571</v>
      </c>
      <c r="K47" s="173" t="s">
        <v>56</v>
      </c>
      <c r="L47" s="281" t="s">
        <v>56</v>
      </c>
      <c r="M47" s="173" t="s">
        <v>56</v>
      </c>
      <c r="N47" s="173">
        <v>6</v>
      </c>
      <c r="O47" s="173">
        <v>2</v>
      </c>
      <c r="P47" s="170">
        <f t="shared" si="42"/>
        <v>12</v>
      </c>
      <c r="Q47" s="173" t="s">
        <v>451</v>
      </c>
      <c r="R47" s="173">
        <v>25</v>
      </c>
      <c r="S47" s="170">
        <f t="shared" si="29"/>
        <v>300</v>
      </c>
      <c r="T47" s="171" t="str">
        <f t="shared" si="43"/>
        <v>II</v>
      </c>
      <c r="U47" s="172" t="str">
        <f t="shared" si="44"/>
        <v>Aceptable con control específico</v>
      </c>
      <c r="V47" s="170">
        <v>11</v>
      </c>
      <c r="W47" s="173" t="s">
        <v>318</v>
      </c>
      <c r="X47" s="173" t="s">
        <v>318</v>
      </c>
      <c r="Y47" s="173" t="s">
        <v>318</v>
      </c>
      <c r="Z47" s="173" t="s">
        <v>757</v>
      </c>
      <c r="AA47" s="201" t="s">
        <v>318</v>
      </c>
    </row>
    <row r="48" spans="2:27" s="161" customFormat="1" ht="51">
      <c r="B48" s="302" t="s">
        <v>537</v>
      </c>
      <c r="C48" s="173" t="s">
        <v>751</v>
      </c>
      <c r="D48" s="170" t="s">
        <v>752</v>
      </c>
      <c r="E48" s="173" t="s">
        <v>758</v>
      </c>
      <c r="F48" s="173" t="s">
        <v>311</v>
      </c>
      <c r="G48" s="173" t="s">
        <v>403</v>
      </c>
      <c r="H48" s="173" t="s">
        <v>468</v>
      </c>
      <c r="I48" s="281" t="s">
        <v>478</v>
      </c>
      <c r="J48" s="173" t="s">
        <v>541</v>
      </c>
      <c r="K48" s="173" t="s">
        <v>56</v>
      </c>
      <c r="L48" s="281" t="s">
        <v>759</v>
      </c>
      <c r="M48" s="173" t="s">
        <v>56</v>
      </c>
      <c r="N48" s="173">
        <v>2</v>
      </c>
      <c r="O48" s="173">
        <v>2</v>
      </c>
      <c r="P48" s="170">
        <f t="shared" si="42"/>
        <v>4</v>
      </c>
      <c r="Q48" s="173" t="s">
        <v>451</v>
      </c>
      <c r="R48" s="173">
        <v>100</v>
      </c>
      <c r="S48" s="170">
        <f t="shared" si="29"/>
        <v>400</v>
      </c>
      <c r="T48" s="171" t="str">
        <f t="shared" si="43"/>
        <v>II</v>
      </c>
      <c r="U48" s="172" t="str">
        <f t="shared" si="44"/>
        <v>Aceptable con control específico</v>
      </c>
      <c r="V48" s="170">
        <v>11</v>
      </c>
      <c r="W48" s="173" t="s">
        <v>318</v>
      </c>
      <c r="X48" s="173" t="s">
        <v>318</v>
      </c>
      <c r="Y48" s="173" t="s">
        <v>318</v>
      </c>
      <c r="Z48" s="173" t="s">
        <v>573</v>
      </c>
      <c r="AA48" s="201" t="s">
        <v>481</v>
      </c>
    </row>
    <row r="49" spans="1:27" s="161" customFormat="1" ht="51">
      <c r="B49" s="303" t="s">
        <v>537</v>
      </c>
      <c r="C49" s="304" t="s">
        <v>751</v>
      </c>
      <c r="D49" s="267" t="s">
        <v>752</v>
      </c>
      <c r="E49" s="304" t="s">
        <v>758</v>
      </c>
      <c r="F49" s="304" t="s">
        <v>311</v>
      </c>
      <c r="G49" s="304" t="s">
        <v>403</v>
      </c>
      <c r="H49" s="304" t="s">
        <v>468</v>
      </c>
      <c r="I49" s="305" t="s">
        <v>544</v>
      </c>
      <c r="J49" s="304" t="s">
        <v>545</v>
      </c>
      <c r="K49" s="304" t="s">
        <v>56</v>
      </c>
      <c r="L49" s="305" t="s">
        <v>564</v>
      </c>
      <c r="M49" s="304" t="s">
        <v>56</v>
      </c>
      <c r="N49" s="304">
        <v>2</v>
      </c>
      <c r="O49" s="304">
        <v>2</v>
      </c>
      <c r="P49" s="267">
        <f t="shared" si="42"/>
        <v>4</v>
      </c>
      <c r="Q49" s="304" t="s">
        <v>451</v>
      </c>
      <c r="R49" s="304">
        <v>100</v>
      </c>
      <c r="S49" s="267">
        <f t="shared" si="29"/>
        <v>400</v>
      </c>
      <c r="T49" s="268" t="str">
        <f t="shared" si="43"/>
        <v>II</v>
      </c>
      <c r="U49" s="269" t="str">
        <f t="shared" si="44"/>
        <v>Aceptable con control específico</v>
      </c>
      <c r="V49" s="304">
        <v>11</v>
      </c>
      <c r="W49" s="304" t="s">
        <v>318</v>
      </c>
      <c r="X49" s="304" t="s">
        <v>318</v>
      </c>
      <c r="Y49" s="304" t="s">
        <v>318</v>
      </c>
      <c r="Z49" s="304" t="s">
        <v>573</v>
      </c>
      <c r="AA49" s="270" t="s">
        <v>318</v>
      </c>
    </row>
    <row r="50" spans="1:27" s="123" customFormat="1" ht="18.75" customHeight="1">
      <c r="A50" s="549" t="s">
        <v>503</v>
      </c>
      <c r="B50" s="549"/>
      <c r="C50" s="549"/>
      <c r="D50" s="228" t="s">
        <v>504</v>
      </c>
      <c r="E50" s="227"/>
      <c r="Z50" s="126"/>
    </row>
    <row r="51" spans="1:27" s="123" customFormat="1" ht="18.75" customHeight="1">
      <c r="A51" s="549"/>
      <c r="B51" s="549"/>
      <c r="C51" s="549"/>
      <c r="D51" s="228" t="s">
        <v>487</v>
      </c>
      <c r="E51" s="227"/>
      <c r="Z51" s="126"/>
    </row>
    <row r="52" spans="1:27">
      <c r="W52" s="123"/>
      <c r="X52" s="123"/>
    </row>
    <row r="53" spans="1:27">
      <c r="W53" s="123"/>
      <c r="X53" s="123"/>
    </row>
    <row r="54" spans="1:27">
      <c r="W54" s="123"/>
      <c r="X54" s="123"/>
    </row>
    <row r="55" spans="1:27">
      <c r="W55" s="123"/>
      <c r="X55" s="123"/>
    </row>
    <row r="56" spans="1:27">
      <c r="W56" s="123"/>
      <c r="X56" s="123"/>
    </row>
    <row r="57" spans="1:27">
      <c r="W57" s="123"/>
      <c r="X57" s="123"/>
    </row>
    <row r="58" spans="1:27">
      <c r="W58" s="123"/>
      <c r="X58" s="123"/>
    </row>
    <row r="59" spans="1:27">
      <c r="W59" s="123"/>
      <c r="X59" s="123"/>
    </row>
    <row r="60" spans="1:27">
      <c r="W60" s="123"/>
      <c r="X60" s="123"/>
    </row>
    <row r="61" spans="1:27">
      <c r="W61" s="123"/>
      <c r="X61" s="123"/>
    </row>
    <row r="62" spans="1:27">
      <c r="W62" s="123"/>
      <c r="X62" s="123"/>
    </row>
    <row r="63" spans="1:27">
      <c r="W63" s="123"/>
      <c r="X63" s="123"/>
    </row>
    <row r="64" spans="1:27">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sheetData>
  <sheetProtection algorithmName="SHA-512" hashValue="gTemOki+itMSFEdlsdWTXkIwV2LEl6AeSq0Dw6lgrW0QzUCUciBjoO1xMnpr+/hoJlJdbHNWVO8PtsTzcAd29Q==" saltValue="v0ikxTAHMQJBRVVGQCO5EQ==" spinCount="100000" sheet="1" formatCells="0" formatColumns="0" formatRows="0" insertColumns="0" insertRows="0" insertHyperlinks="0" deleteColumns="0" deleteRows="0" sort="0" pivotTables="0"/>
  <autoFilter ref="A10:AA51"/>
  <mergeCells count="24">
    <mergeCell ref="N9:T9"/>
    <mergeCell ref="V9:V10"/>
    <mergeCell ref="W9:AA9"/>
    <mergeCell ref="E9:E10"/>
    <mergeCell ref="F9:F10"/>
    <mergeCell ref="G9:I9"/>
    <mergeCell ref="J9:J10"/>
    <mergeCell ref="K9:M9"/>
    <mergeCell ref="A50:C51"/>
    <mergeCell ref="B2:D5"/>
    <mergeCell ref="E2:Y2"/>
    <mergeCell ref="Z2:AA2"/>
    <mergeCell ref="E3:Y3"/>
    <mergeCell ref="Z3:AA3"/>
    <mergeCell ref="E4:Y5"/>
    <mergeCell ref="Z4:AA4"/>
    <mergeCell ref="Z5:AA5"/>
    <mergeCell ref="B7:D7"/>
    <mergeCell ref="E7:M7"/>
    <mergeCell ref="U7:W7"/>
    <mergeCell ref="X7:Y7"/>
    <mergeCell ref="B9:B10"/>
    <mergeCell ref="C9:C10"/>
    <mergeCell ref="D9:D10"/>
  </mergeCells>
  <conditionalFormatting sqref="F11:G11 P12:Q12 S12 S42:T49 P27:Q28 S27:S28 Q31:Q37 P31:P49 S31:S49">
    <cfRule type="cellIs" dxfId="703" priority="217" operator="equal">
      <formula>"MEDIA"</formula>
    </cfRule>
    <cfRule type="cellIs" dxfId="702" priority="218" operator="equal">
      <formula>"BAJA"</formula>
    </cfRule>
    <cfRule type="cellIs" dxfId="701" priority="219" operator="equal">
      <formula>"MUY ALTA"</formula>
    </cfRule>
  </conditionalFormatting>
  <conditionalFormatting sqref="T12 T27:T28 T31:T49">
    <cfRule type="cellIs" dxfId="700" priority="210" operator="equal">
      <formula>"II"</formula>
    </cfRule>
    <cfRule type="cellIs" dxfId="699" priority="211" operator="equal">
      <formula>"III"</formula>
    </cfRule>
    <cfRule type="cellIs" dxfId="698" priority="212" operator="equal">
      <formula>"I"</formula>
    </cfRule>
    <cfRule type="cellIs" dxfId="697" priority="213" operator="equal">
      <formula>"IV"</formula>
    </cfRule>
  </conditionalFormatting>
  <conditionalFormatting sqref="U12 U27:U28 U31:U49">
    <cfRule type="containsText" dxfId="696" priority="207" operator="containsText" text="Mejorable">
      <formula>NOT(ISERROR(SEARCH("Mejorable",U12)))</formula>
    </cfRule>
    <cfRule type="containsText" dxfId="695" priority="208" operator="containsText" text="Aceptable.">
      <formula>NOT(ISERROR(SEARCH("Aceptable.",U12)))</formula>
    </cfRule>
    <cfRule type="containsText" dxfId="694" priority="209" operator="containsText" text="Aceptable con control específico">
      <formula>NOT(ISERROR(SEARCH("Aceptable con control específico",U12)))</formula>
    </cfRule>
  </conditionalFormatting>
  <conditionalFormatting sqref="V31:V38 V40:V49">
    <cfRule type="containsText" dxfId="693" priority="205" operator="containsText" text="Aceptable con control específico">
      <formula>NOT(ISERROR(SEARCH(("Aceptable con control específico"),(V31))))</formula>
    </cfRule>
    <cfRule type="cellIs" dxfId="692" priority="206" stopIfTrue="1" operator="equal">
      <formula>"Aceptable"</formula>
    </cfRule>
  </conditionalFormatting>
  <conditionalFormatting sqref="Z45">
    <cfRule type="cellIs" dxfId="691" priority="171" operator="equal">
      <formula>"MEDIA"</formula>
    </cfRule>
    <cfRule type="cellIs" dxfId="690" priority="172" operator="equal">
      <formula>"BAJA"</formula>
    </cfRule>
    <cfRule type="cellIs" dxfId="689" priority="173" operator="equal">
      <formula>"MUY ALTA"</formula>
    </cfRule>
  </conditionalFormatting>
  <conditionalFormatting sqref="Z45">
    <cfRule type="cellIs" dxfId="688" priority="174" operator="equal">
      <formula>"ALTA"</formula>
    </cfRule>
  </conditionalFormatting>
  <conditionalFormatting sqref="P19:Q19 S19">
    <cfRule type="cellIs" dxfId="687" priority="144" operator="equal">
      <formula>"MEDIA"</formula>
    </cfRule>
    <cfRule type="cellIs" dxfId="686" priority="145" operator="equal">
      <formula>"BAJA"</formula>
    </cfRule>
    <cfRule type="cellIs" dxfId="685" priority="146" operator="equal">
      <formula>"MUY ALTA"</formula>
    </cfRule>
  </conditionalFormatting>
  <conditionalFormatting sqref="S20 P20:Q20">
    <cfRule type="cellIs" dxfId="684" priority="141" operator="equal">
      <formula>"MEDIA"</formula>
    </cfRule>
    <cfRule type="cellIs" dxfId="683" priority="141" operator="equal">
      <formula>"BAJA"</formula>
    </cfRule>
    <cfRule type="cellIs" dxfId="682" priority="141" operator="equal">
      <formula>"MUY ALTA"</formula>
    </cfRule>
  </conditionalFormatting>
  <conditionalFormatting sqref="T20:T21">
    <cfRule type="cellIs" dxfId="681" priority="137" operator="equal">
      <formula>"II"</formula>
    </cfRule>
    <cfRule type="cellIs" dxfId="680" priority="137" operator="equal">
      <formula>"III"</formula>
    </cfRule>
    <cfRule type="cellIs" dxfId="679" priority="137" operator="equal">
      <formula>"I"</formula>
    </cfRule>
    <cfRule type="cellIs" dxfId="678" priority="137" operator="equal">
      <formula>"IV"</formula>
    </cfRule>
  </conditionalFormatting>
  <conditionalFormatting sqref="U20:U21">
    <cfRule type="containsText" dxfId="677" priority="134" operator="containsText" text="Mejorable">
      <formula>NOT(ISERROR(SEARCH("Mejorable",U20)))</formula>
    </cfRule>
    <cfRule type="containsText" dxfId="676" priority="134" operator="containsText" text="Aceptable.">
      <formula>NOT(ISERROR(SEARCH("Aceptable.",U20)))</formula>
    </cfRule>
    <cfRule type="containsText" dxfId="675" priority="134" operator="containsText" text="Aceptable con control específico">
      <formula>NOT(ISERROR(SEARCH("Aceptable con control específico",U20)))</formula>
    </cfRule>
  </conditionalFormatting>
  <conditionalFormatting sqref="P21:Q21 S21">
    <cfRule type="cellIs" dxfId="674" priority="131" operator="equal">
      <formula>"MEDIA"</formula>
    </cfRule>
    <cfRule type="cellIs" dxfId="673" priority="131" operator="equal">
      <formula>"BAJA"</formula>
    </cfRule>
    <cfRule type="cellIs" dxfId="672" priority="131" operator="equal">
      <formula>"MUY ALTA"</formula>
    </cfRule>
  </conditionalFormatting>
  <conditionalFormatting sqref="P22:Q22 S22">
    <cfRule type="cellIs" dxfId="671" priority="121" operator="equal">
      <formula>"MEDIA"</formula>
    </cfRule>
  </conditionalFormatting>
  <conditionalFormatting sqref="T22">
    <cfRule type="cellIs" dxfId="670" priority="117" operator="equal">
      <formula>"III"</formula>
    </cfRule>
    <cfRule type="cellIs" dxfId="669" priority="117" operator="equal">
      <formula>"II"</formula>
    </cfRule>
    <cfRule type="cellIs" dxfId="668" priority="118" operator="equal">
      <formula>"I"</formula>
    </cfRule>
    <cfRule type="cellIs" dxfId="667" priority="119" operator="equal">
      <formula>"IV"</formula>
    </cfRule>
  </conditionalFormatting>
  <conditionalFormatting sqref="U22">
    <cfRule type="containsText" dxfId="666" priority="114" operator="containsText" text="Aceptable con control específico">
      <formula>NOT(ISERROR(SEARCH("Aceptable con control específico",U22)))</formula>
    </cfRule>
    <cfRule type="containsText" dxfId="665" priority="115" operator="containsText" text="Aceptable.">
      <formula>NOT(ISERROR(SEARCH("Aceptable.",U22)))</formula>
    </cfRule>
  </conditionalFormatting>
  <conditionalFormatting sqref="P24:Q24 S24">
    <cfRule type="cellIs" dxfId="664" priority="111" operator="equal">
      <formula>"MEDIA"</formula>
    </cfRule>
    <cfRule type="cellIs" dxfId="663" priority="112" operator="equal">
      <formula>"BAJA"</formula>
    </cfRule>
    <cfRule type="cellIs" dxfId="662" priority="113" operator="equal">
      <formula>"MUY ALTA"</formula>
    </cfRule>
  </conditionalFormatting>
  <conditionalFormatting sqref="T24">
    <cfRule type="cellIs" dxfId="661" priority="104" operator="equal">
      <formula>"II"</formula>
    </cfRule>
    <cfRule type="cellIs" dxfId="660" priority="105" operator="equal">
      <formula>"III"</formula>
    </cfRule>
    <cfRule type="cellIs" dxfId="659" priority="106" operator="equal">
      <formula>"I"</formula>
    </cfRule>
    <cfRule type="cellIs" dxfId="658" priority="107" operator="equal">
      <formula>"IV"</formula>
    </cfRule>
  </conditionalFormatting>
  <conditionalFormatting sqref="U24">
    <cfRule type="containsText" dxfId="657" priority="108" operator="containsText" text="Mejorable">
      <formula>NOT(ISERROR(SEARCH("Mejorable",U24)))</formula>
    </cfRule>
    <cfRule type="containsText" dxfId="656" priority="109" operator="containsText" text="Aceptable.">
      <formula>NOT(ISERROR(SEARCH("Aceptable.",U24)))</formula>
    </cfRule>
    <cfRule type="containsText" dxfId="655" priority="110" operator="containsText" text="Aceptable con control específico">
      <formula>NOT(ISERROR(SEARCH("Aceptable con control específico",U24)))</formula>
    </cfRule>
  </conditionalFormatting>
  <conditionalFormatting sqref="P23:Q23 S23">
    <cfRule type="cellIs" dxfId="654" priority="98" operator="equal">
      <formula>"MEDIA"</formula>
    </cfRule>
    <cfRule type="cellIs" dxfId="653" priority="99" operator="equal">
      <formula>"BAJA"</formula>
    </cfRule>
    <cfRule type="cellIs" dxfId="652" priority="100" operator="equal">
      <formula>"MUY ALTA"</formula>
    </cfRule>
  </conditionalFormatting>
  <conditionalFormatting sqref="T23">
    <cfRule type="cellIs" dxfId="651" priority="94" operator="equal">
      <formula>"II"</formula>
    </cfRule>
    <cfRule type="cellIs" dxfId="650" priority="97" operator="equal">
      <formula>"I"</formula>
    </cfRule>
    <cfRule type="cellIs" dxfId="649" priority="97" operator="equal">
      <formula>"III"</formula>
    </cfRule>
    <cfRule type="cellIs" dxfId="648" priority="220" operator="equal">
      <formula>"IV"</formula>
    </cfRule>
  </conditionalFormatting>
  <conditionalFormatting sqref="U23">
    <cfRule type="containsText" dxfId="647" priority="95" operator="containsText" text="Mejorable">
      <formula>NOT(ISERROR(SEARCH("Mejorable",U23)))</formula>
    </cfRule>
    <cfRule type="containsText" dxfId="646" priority="96" operator="containsText" text="Aceptable.">
      <formula>NOT(ISERROR(SEARCH("Aceptable.",U23)))</formula>
    </cfRule>
    <cfRule type="containsText" dxfId="645" priority="221" operator="containsText" text="Aceptable con control específico">
      <formula>NOT(ISERROR(SEARCH("Aceptable con control específico",U23)))</formula>
    </cfRule>
  </conditionalFormatting>
  <conditionalFormatting sqref="P25:Q25 S25">
    <cfRule type="cellIs" dxfId="644" priority="81" operator="equal">
      <formula>"MEDIA"</formula>
    </cfRule>
    <cfRule type="cellIs" dxfId="643" priority="82" operator="equal">
      <formula>"BAJA"</formula>
    </cfRule>
    <cfRule type="cellIs" dxfId="642" priority="83" operator="equal">
      <formula>"MUY ALTA"</formula>
    </cfRule>
  </conditionalFormatting>
  <conditionalFormatting sqref="T25">
    <cfRule type="cellIs" dxfId="641" priority="77" operator="equal">
      <formula>"II"</formula>
    </cfRule>
    <cfRule type="cellIs" dxfId="640" priority="78" operator="equal">
      <formula>"III"</formula>
    </cfRule>
    <cfRule type="cellIs" dxfId="639" priority="79" operator="equal">
      <formula>"I"</formula>
    </cfRule>
    <cfRule type="cellIs" dxfId="638" priority="80" operator="equal">
      <formula>"IV"</formula>
    </cfRule>
  </conditionalFormatting>
  <conditionalFormatting sqref="U25">
    <cfRule type="containsText" dxfId="637" priority="74" operator="containsText" text="Mejorable">
      <formula>NOT(ISERROR(SEARCH("Mejorable",U25)))</formula>
    </cfRule>
    <cfRule type="containsText" dxfId="636" priority="75" operator="containsText" text="Aceptable.">
      <formula>NOT(ISERROR(SEARCH("Aceptable.",U25)))</formula>
    </cfRule>
    <cfRule type="containsText" dxfId="635" priority="76" operator="containsText" text="Aceptable con control específico">
      <formula>NOT(ISERROR(SEARCH("Aceptable con control específico",U25)))</formula>
    </cfRule>
  </conditionalFormatting>
  <conditionalFormatting sqref="P26:Q26 S26">
    <cfRule type="cellIs" dxfId="634" priority="71" operator="equal">
      <formula>"MEDIA"</formula>
    </cfRule>
    <cfRule type="cellIs" dxfId="633" priority="72" operator="equal">
      <formula>"BAJA"</formula>
    </cfRule>
    <cfRule type="cellIs" dxfId="632" priority="73" operator="equal">
      <formula>"MUY ALTA"</formula>
    </cfRule>
  </conditionalFormatting>
  <conditionalFormatting sqref="T26">
    <cfRule type="cellIs" dxfId="631" priority="67" operator="equal">
      <formula>"II"</formula>
    </cfRule>
    <cfRule type="cellIs" dxfId="630" priority="68" operator="equal">
      <formula>"III"</formula>
    </cfRule>
    <cfRule type="cellIs" dxfId="629" priority="69" operator="equal">
      <formula>"I"</formula>
    </cfRule>
    <cfRule type="cellIs" dxfId="628" priority="70" operator="equal">
      <formula>"IV"</formula>
    </cfRule>
  </conditionalFormatting>
  <conditionalFormatting sqref="U26">
    <cfRule type="containsText" dxfId="627" priority="64" operator="containsText" text="Mejorable">
      <formula>NOT(ISERROR(SEARCH("Mejorable",U26)))</formula>
    </cfRule>
    <cfRule type="containsText" dxfId="626" priority="65" operator="containsText" text="Aceptable.">
      <formula>NOT(ISERROR(SEARCH("Aceptable.",U26)))</formula>
    </cfRule>
    <cfRule type="containsText" dxfId="625" priority="66" operator="containsText" text="Aceptable con control específico">
      <formula>NOT(ISERROR(SEARCH("Aceptable con control específico",U26)))</formula>
    </cfRule>
  </conditionalFormatting>
  <conditionalFormatting sqref="P29 S29:T29">
    <cfRule type="cellIs" dxfId="624" priority="61" operator="equal">
      <formula>"MEDIA"</formula>
    </cfRule>
    <cfRule type="cellIs" dxfId="623" priority="62" operator="equal">
      <formula>"BAJA"</formula>
    </cfRule>
    <cfRule type="cellIs" dxfId="622" priority="63" operator="equal">
      <formula>"MUY ALTA"</formula>
    </cfRule>
  </conditionalFormatting>
  <conditionalFormatting sqref="Q29">
    <cfRule type="cellIs" dxfId="621" priority="55" operator="equal">
      <formula>"MEDIA"</formula>
    </cfRule>
    <cfRule type="cellIs" dxfId="620" priority="56" operator="equal">
      <formula>"BAJA"</formula>
    </cfRule>
    <cfRule type="cellIs" dxfId="619" priority="57" operator="equal">
      <formula>"MUY ALTA"</formula>
    </cfRule>
  </conditionalFormatting>
  <conditionalFormatting sqref="T29">
    <cfRule type="cellIs" dxfId="618" priority="51" operator="equal">
      <formula>"II"</formula>
    </cfRule>
    <cfRule type="cellIs" dxfId="617" priority="52" operator="equal">
      <formula>"III"</formula>
    </cfRule>
    <cfRule type="cellIs" dxfId="616" priority="53" operator="equal">
      <formula>"I"</formula>
    </cfRule>
    <cfRule type="cellIs" dxfId="615" priority="54" operator="equal">
      <formula>"IV"</formula>
    </cfRule>
  </conditionalFormatting>
  <conditionalFormatting sqref="U29">
    <cfRule type="containsText" dxfId="614" priority="58" operator="containsText" text="Mejorable">
      <formula>NOT(ISERROR(SEARCH("Mejorable",U29)))</formula>
    </cfRule>
    <cfRule type="containsText" dxfId="613" priority="59" operator="containsText" text="Aceptable.">
      <formula>NOT(ISERROR(SEARCH("Aceptable.",U29)))</formula>
    </cfRule>
    <cfRule type="containsText" dxfId="612" priority="60" operator="containsText" text="Aceptable con control específico">
      <formula>NOT(ISERROR(SEARCH("Aceptable con control específico",U29)))</formula>
    </cfRule>
  </conditionalFormatting>
  <conditionalFormatting sqref="P30">
    <cfRule type="cellIs" dxfId="611" priority="48" operator="equal">
      <formula>"MEDIA"</formula>
    </cfRule>
    <cfRule type="cellIs" dxfId="610" priority="49" operator="equal">
      <formula>"BAJA"</formula>
    </cfRule>
    <cfRule type="cellIs" dxfId="609" priority="50" operator="equal">
      <formula>"MUY ALTA"</formula>
    </cfRule>
  </conditionalFormatting>
  <conditionalFormatting sqref="S30:T30">
    <cfRule type="cellIs" dxfId="608" priority="45" operator="equal">
      <formula>"MEDIA"</formula>
    </cfRule>
    <cfRule type="cellIs" dxfId="607" priority="46" operator="equal">
      <formula>"BAJA"</formula>
    </cfRule>
    <cfRule type="cellIs" dxfId="606" priority="47" operator="equal">
      <formula>"MUY ALTA"</formula>
    </cfRule>
  </conditionalFormatting>
  <conditionalFormatting sqref="T30">
    <cfRule type="cellIs" dxfId="605" priority="39" operator="equal">
      <formula>"II"</formula>
    </cfRule>
    <cfRule type="cellIs" dxfId="604" priority="40" operator="equal">
      <formula>"III"</formula>
    </cfRule>
    <cfRule type="cellIs" dxfId="603" priority="41" operator="equal">
      <formula>"I"</formula>
    </cfRule>
    <cfRule type="cellIs" dxfId="602" priority="42" operator="equal">
      <formula>"IV"</formula>
    </cfRule>
  </conditionalFormatting>
  <conditionalFormatting sqref="U30">
    <cfRule type="containsText" dxfId="601" priority="36" operator="containsText" text="Mejorable">
      <formula>NOT(ISERROR(SEARCH("Mejorable",U30)))</formula>
    </cfRule>
    <cfRule type="containsText" dxfId="600" priority="37" operator="containsText" text="Aceptable.">
      <formula>NOT(ISERROR(SEARCH("Aceptable.",U30)))</formula>
    </cfRule>
    <cfRule type="containsText" dxfId="599" priority="38" operator="containsText" text="Aceptable con control específico">
      <formula>NOT(ISERROR(SEARCH("Aceptable con control específico",U30)))</formula>
    </cfRule>
  </conditionalFormatting>
  <conditionalFormatting sqref="W11:AA11 H11:S11">
    <cfRule type="cellIs" dxfId="598" priority="32" operator="equal">
      <formula>"MEDIA"</formula>
    </cfRule>
    <cfRule type="cellIs" dxfId="597" priority="33" operator="equal">
      <formula>"BAJA"</formula>
    </cfRule>
    <cfRule type="cellIs" dxfId="596" priority="34" operator="equal">
      <formula>"MUY ALTA"</formula>
    </cfRule>
  </conditionalFormatting>
  <conditionalFormatting sqref="T11">
    <cfRule type="cellIs" dxfId="595" priority="25" operator="equal">
      <formula>"II"</formula>
    </cfRule>
    <cfRule type="cellIs" dxfId="594" priority="26" operator="equal">
      <formula>"III"</formula>
    </cfRule>
    <cfRule type="cellIs" dxfId="593" priority="27" operator="equal">
      <formula>"I"</formula>
    </cfRule>
    <cfRule type="cellIs" dxfId="592" priority="28" operator="equal">
      <formula>"IV"</formula>
    </cfRule>
  </conditionalFormatting>
  <conditionalFormatting sqref="U11">
    <cfRule type="containsText" dxfId="591" priority="29" operator="containsText" text="Mejorable">
      <formula>NOT(ISERROR(SEARCH("Mejorable",U11)))</formula>
    </cfRule>
    <cfRule type="containsText" dxfId="590" priority="30" operator="containsText" text="Aceptable.">
      <formula>NOT(ISERROR(SEARCH("Aceptable.",U11)))</formula>
    </cfRule>
    <cfRule type="containsText" dxfId="589" priority="31" operator="containsText" text="Aceptable con control específico">
      <formula>NOT(ISERROR(SEARCH("Aceptable con control específico",U11)))</formula>
    </cfRule>
  </conditionalFormatting>
  <conditionalFormatting sqref="W11 Z11:AA11">
    <cfRule type="cellIs" dxfId="588" priority="35" operator="equal">
      <formula>"ALTA"</formula>
    </cfRule>
  </conditionalFormatting>
  <conditionalFormatting sqref="P13:Q18 S13:S18">
    <cfRule type="cellIs" dxfId="587" priority="22" operator="equal">
      <formula>"MEDIA"</formula>
    </cfRule>
    <cfRule type="cellIs" dxfId="586" priority="22" operator="equal">
      <formula>"BAJA"</formula>
    </cfRule>
    <cfRule type="cellIs" dxfId="585" priority="22" operator="equal">
      <formula>"MUY ALTA"</formula>
    </cfRule>
  </conditionalFormatting>
  <conditionalFormatting sqref="T13 T15 T19">
    <cfRule type="cellIs" dxfId="584" priority="18" operator="equal">
      <formula>"II"</formula>
    </cfRule>
    <cfRule type="cellIs" dxfId="583" priority="18" operator="equal">
      <formula>"III"</formula>
    </cfRule>
  </conditionalFormatting>
  <conditionalFormatting sqref="U13 U15 U19">
    <cfRule type="containsText" dxfId="582" priority="16" operator="containsText" text="Mejorable">
      <formula>NOT(ISERROR(SEARCH("Mejorable",U13)))</formula>
    </cfRule>
    <cfRule type="containsText" dxfId="581" priority="17" operator="containsText" text="Aceptable.">
      <formula>NOT(ISERROR(SEARCH("Aceptable.",U13)))</formula>
    </cfRule>
  </conditionalFormatting>
  <conditionalFormatting sqref="T14">
    <cfRule type="cellIs" dxfId="580" priority="9" operator="equal">
      <formula>"II"</formula>
    </cfRule>
  </conditionalFormatting>
  <conditionalFormatting sqref="U14">
    <cfRule type="containsText" dxfId="579" priority="8" operator="containsText" text="Mejorable">
      <formula>NOT(ISERROR(SEARCH("Mejorable",U14)))</formula>
    </cfRule>
  </conditionalFormatting>
  <conditionalFormatting sqref="T16:T18">
    <cfRule type="cellIs" dxfId="578" priority="2" operator="equal">
      <formula>"II"</formula>
    </cfRule>
  </conditionalFormatting>
  <conditionalFormatting sqref="U16:U18">
    <cfRule type="containsText" dxfId="577" priority="1" operator="containsText" text="Mejorable">
      <formula>NOT(ISERROR(SEARCH("Mejorable",U16)))</formula>
    </cfRule>
  </conditionalFormatting>
  <dataValidations count="3">
    <dataValidation type="list" allowBlank="1" showInputMessage="1" showErrorMessage="1" sqref="R19">
      <formula1>"10,25,60,100"</formula1>
    </dataValidation>
    <dataValidation type="list" allowBlank="1" showInputMessage="1" showErrorMessage="1" sqref="N19">
      <formula1>"2,6,10"</formula1>
    </dataValidation>
    <dataValidation type="list" errorStyle="warning" allowBlank="1" showInputMessage="1" showErrorMessage="1" errorTitle="COLOQUE SOLO" error="1,2,3, O 4" sqref="O19">
      <formula1>"4,3,2,1"</formula1>
    </dataValidation>
  </dataValidations>
  <pageMargins left="0.7" right="0.7" top="0.75" bottom="0.75" header="0.3" footer="0.3"/>
  <pageSetup scale="19" orientation="portrait" r:id="rId1"/>
  <rowBreaks count="1" manualBreakCount="1">
    <brk id="40" max="26"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A1:AA368"/>
  <sheetViews>
    <sheetView view="pageBreakPreview" zoomScale="55" zoomScaleNormal="71" zoomScaleSheetLayoutView="55" workbookViewId="0">
      <selection activeCell="T19" sqref="T19:U19"/>
    </sheetView>
  </sheetViews>
  <sheetFormatPr baseColWidth="10" defaultColWidth="11.42578125" defaultRowHeight="15"/>
  <cols>
    <col min="1" max="1" width="2" style="127" customWidth="1"/>
    <col min="2" max="3" width="15.28515625" style="127" customWidth="1"/>
    <col min="4" max="4" width="18.7109375" style="127" customWidth="1"/>
    <col min="5" max="5" width="23.425781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9.140625" style="127" customWidth="1"/>
    <col min="24" max="24" width="11.140625" style="127" customWidth="1"/>
    <col min="25" max="25" width="16.85546875"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276</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126.95" customHeight="1">
      <c r="B11" s="186" t="s">
        <v>307</v>
      </c>
      <c r="C11" s="187" t="s">
        <v>308</v>
      </c>
      <c r="D11" s="187" t="s">
        <v>309</v>
      </c>
      <c r="E11" s="187" t="s">
        <v>310</v>
      </c>
      <c r="F11" s="187" t="s">
        <v>311</v>
      </c>
      <c r="G11" s="187" t="s">
        <v>312</v>
      </c>
      <c r="H11" s="187" t="s">
        <v>313</v>
      </c>
      <c r="I11" s="187" t="s">
        <v>314</v>
      </c>
      <c r="J11" s="187" t="s">
        <v>315</v>
      </c>
      <c r="K11" s="187" t="s">
        <v>56</v>
      </c>
      <c r="L11" s="187" t="s">
        <v>316</v>
      </c>
      <c r="M11" s="237" t="s">
        <v>317</v>
      </c>
      <c r="N11" s="187">
        <v>2</v>
      </c>
      <c r="O11" s="187">
        <v>4</v>
      </c>
      <c r="P11" s="187">
        <f>N11*O11</f>
        <v>8</v>
      </c>
      <c r="Q11" s="187" t="str">
        <f>IF(P11&lt;2,"O",IF(P11&lt;=4,"(B)",IF(P11&lt;=8,"(M)",IF(P11&lt;=20,"(A)","(MA)"))))</f>
        <v>(M)</v>
      </c>
      <c r="R11" s="187">
        <v>10</v>
      </c>
      <c r="S11" s="187">
        <f>P11*R11</f>
        <v>80</v>
      </c>
      <c r="T11" s="188" t="str">
        <f>IF(S11&lt;20,"O",IF(S11&lt;=20,"IV",IF(S11&lt;=120,"III",IF(S11&lt;=500,"II","I"))))</f>
        <v>III</v>
      </c>
      <c r="U11" s="189" t="str">
        <f>IF(T11="I","No aceptable",IF(T11="II","Aceptable con control específico",IF(T11="III","Mejorable","Aceptable.")))</f>
        <v>Mejorable</v>
      </c>
      <c r="V11" s="190">
        <v>7</v>
      </c>
      <c r="W11" s="187" t="s">
        <v>318</v>
      </c>
      <c r="X11" s="187" t="s">
        <v>318</v>
      </c>
      <c r="Y11" s="187" t="s">
        <v>318</v>
      </c>
      <c r="Z11" s="187" t="s">
        <v>319</v>
      </c>
      <c r="AA11" s="191" t="s">
        <v>318</v>
      </c>
    </row>
    <row r="12" spans="2:27" ht="137.25" customHeight="1">
      <c r="B12" s="192" t="s">
        <v>307</v>
      </c>
      <c r="C12" s="160" t="s">
        <v>308</v>
      </c>
      <c r="D12" s="160" t="s">
        <v>309</v>
      </c>
      <c r="E12" s="160" t="s">
        <v>320</v>
      </c>
      <c r="F12" s="160" t="s">
        <v>311</v>
      </c>
      <c r="G12" s="160" t="s">
        <v>321</v>
      </c>
      <c r="H12" s="160" t="s">
        <v>322</v>
      </c>
      <c r="I12" s="203" t="s">
        <v>323</v>
      </c>
      <c r="J12" s="160" t="s">
        <v>324</v>
      </c>
      <c r="K12" s="160" t="s">
        <v>56</v>
      </c>
      <c r="L12" s="160" t="s">
        <v>325</v>
      </c>
      <c r="M12" s="160" t="s">
        <v>326</v>
      </c>
      <c r="N12" s="160">
        <v>2</v>
      </c>
      <c r="O12" s="160">
        <v>2</v>
      </c>
      <c r="P12" s="160">
        <f t="shared" ref="P12:P29" si="0">N12*O12</f>
        <v>4</v>
      </c>
      <c r="Q12" s="160" t="str">
        <f t="shared" ref="Q12:Q29" si="1">IF(P12&lt;2,"O",IF(P12&lt;=4,"(B)",IF(P12&lt;=8,"(M)",IF(P12&lt;=20,"(A)","(MA)"))))</f>
        <v>(B)</v>
      </c>
      <c r="R12" s="160">
        <v>25</v>
      </c>
      <c r="S12" s="160">
        <f t="shared" ref="S12:S29" si="2">P12*R12</f>
        <v>100</v>
      </c>
      <c r="T12" s="167" t="str">
        <f t="shared" ref="T12:T29" si="3">IF(S12&lt;20,"O",IF(S12&lt;=20,"IV",IF(S12&lt;=120,"III",IF(S12&lt;=500,"II","I"))))</f>
        <v>III</v>
      </c>
      <c r="U12" s="168" t="str">
        <f t="shared" ref="U12:U29" si="4">IF(T12="I","No aceptable",IF(T12="II","Aceptable con control específico",IF(T12="III","Mejorable","Aceptable.")))</f>
        <v>Mejorable</v>
      </c>
      <c r="V12" s="160">
        <v>7</v>
      </c>
      <c r="W12" s="160" t="s">
        <v>318</v>
      </c>
      <c r="X12" s="160" t="s">
        <v>318</v>
      </c>
      <c r="Y12" s="160" t="s">
        <v>318</v>
      </c>
      <c r="Z12" s="160" t="s">
        <v>575</v>
      </c>
      <c r="AA12" s="193" t="s">
        <v>507</v>
      </c>
    </row>
    <row r="13" spans="2:27" ht="189" customHeight="1">
      <c r="B13" s="225" t="s">
        <v>307</v>
      </c>
      <c r="C13" s="169" t="s">
        <v>308</v>
      </c>
      <c r="D13" s="169" t="s">
        <v>309</v>
      </c>
      <c r="E13" s="169" t="s">
        <v>329</v>
      </c>
      <c r="F13" s="169" t="s">
        <v>311</v>
      </c>
      <c r="G13" s="226" t="s">
        <v>330</v>
      </c>
      <c r="H13" s="226" t="s">
        <v>331</v>
      </c>
      <c r="I13" s="226" t="s">
        <v>332</v>
      </c>
      <c r="J13" s="226" t="s">
        <v>333</v>
      </c>
      <c r="K13" s="160" t="s">
        <v>334</v>
      </c>
      <c r="L13" s="160" t="s">
        <v>335</v>
      </c>
      <c r="M13" s="238" t="s">
        <v>336</v>
      </c>
      <c r="N13" s="160">
        <v>2</v>
      </c>
      <c r="O13" s="160">
        <v>3</v>
      </c>
      <c r="P13" s="160">
        <f t="shared" si="0"/>
        <v>6</v>
      </c>
      <c r="Q13" s="160" t="str">
        <f t="shared" si="1"/>
        <v>(M)</v>
      </c>
      <c r="R13" s="160">
        <v>10</v>
      </c>
      <c r="S13" s="160">
        <f t="shared" si="2"/>
        <v>60</v>
      </c>
      <c r="T13" s="167" t="str">
        <f t="shared" ref="T13:T15" si="5">IF(S13&lt;20,"O",IF(S13&lt;=20,"IV",IF(S13&lt;=120,"III",IF(S13&lt;=500,"II","I"))))</f>
        <v>III</v>
      </c>
      <c r="U13" s="168" t="str">
        <f t="shared" ref="U13:U15" si="6">IF(T13="I","No aceptable",IF(T13="II","Aceptable con control específico",IF(T13="III","Mejorable","Aceptable.")))</f>
        <v>Mejorable</v>
      </c>
      <c r="V13" s="160">
        <v>7</v>
      </c>
      <c r="W13" s="160" t="s">
        <v>318</v>
      </c>
      <c r="X13" s="160" t="s">
        <v>318</v>
      </c>
      <c r="Y13" s="160" t="s">
        <v>318</v>
      </c>
      <c r="Z13" s="160" t="s">
        <v>337</v>
      </c>
      <c r="AA13" s="193" t="s">
        <v>318</v>
      </c>
    </row>
    <row r="14" spans="2:27" ht="137.25" customHeight="1">
      <c r="B14" s="192" t="s">
        <v>307</v>
      </c>
      <c r="C14" s="169" t="s">
        <v>308</v>
      </c>
      <c r="D14" s="169" t="s">
        <v>309</v>
      </c>
      <c r="E14" s="169" t="s">
        <v>329</v>
      </c>
      <c r="F14" s="169" t="s">
        <v>311</v>
      </c>
      <c r="G14" s="169" t="s">
        <v>338</v>
      </c>
      <c r="H14" s="160" t="s">
        <v>339</v>
      </c>
      <c r="I14" s="226" t="s">
        <v>340</v>
      </c>
      <c r="J14" s="226" t="s">
        <v>341</v>
      </c>
      <c r="K14" s="160" t="s">
        <v>56</v>
      </c>
      <c r="L14" s="160" t="s">
        <v>342</v>
      </c>
      <c r="M14" s="160" t="s">
        <v>56</v>
      </c>
      <c r="N14" s="160">
        <v>6</v>
      </c>
      <c r="O14" s="160">
        <v>3</v>
      </c>
      <c r="P14" s="160">
        <f t="shared" si="0"/>
        <v>18</v>
      </c>
      <c r="Q14" s="160" t="str">
        <f t="shared" si="1"/>
        <v>(A)</v>
      </c>
      <c r="R14" s="160">
        <v>10</v>
      </c>
      <c r="S14" s="160">
        <f t="shared" si="2"/>
        <v>180</v>
      </c>
      <c r="T14" s="167" t="str">
        <f t="shared" si="5"/>
        <v>II</v>
      </c>
      <c r="U14" s="168" t="str">
        <f t="shared" si="6"/>
        <v>Aceptable con control específico</v>
      </c>
      <c r="V14" s="160">
        <v>7</v>
      </c>
      <c r="W14" s="160" t="s">
        <v>318</v>
      </c>
      <c r="X14" s="160" t="s">
        <v>318</v>
      </c>
      <c r="Y14" s="160" t="s">
        <v>318</v>
      </c>
      <c r="Z14" s="226" t="s">
        <v>343</v>
      </c>
      <c r="AA14" s="193" t="s">
        <v>318</v>
      </c>
    </row>
    <row r="15" spans="2:27" ht="137.25" customHeight="1">
      <c r="B15" s="192" t="s">
        <v>307</v>
      </c>
      <c r="C15" s="169" t="s">
        <v>308</v>
      </c>
      <c r="D15" s="169" t="s">
        <v>309</v>
      </c>
      <c r="E15" s="169" t="s">
        <v>329</v>
      </c>
      <c r="F15" s="169" t="s">
        <v>311</v>
      </c>
      <c r="G15" s="169" t="s">
        <v>338</v>
      </c>
      <c r="H15" s="160" t="s">
        <v>344</v>
      </c>
      <c r="I15" s="226" t="s">
        <v>345</v>
      </c>
      <c r="J15" s="226" t="s">
        <v>346</v>
      </c>
      <c r="K15" s="160" t="s">
        <v>56</v>
      </c>
      <c r="L15" s="160" t="s">
        <v>347</v>
      </c>
      <c r="M15" s="160" t="s">
        <v>348</v>
      </c>
      <c r="N15" s="160">
        <v>2</v>
      </c>
      <c r="O15" s="160">
        <v>3</v>
      </c>
      <c r="P15" s="160">
        <f t="shared" si="0"/>
        <v>6</v>
      </c>
      <c r="Q15" s="160" t="str">
        <f t="shared" si="1"/>
        <v>(M)</v>
      </c>
      <c r="R15" s="160">
        <v>10</v>
      </c>
      <c r="S15" s="160">
        <f t="shared" si="2"/>
        <v>60</v>
      </c>
      <c r="T15" s="167" t="str">
        <f t="shared" si="5"/>
        <v>III</v>
      </c>
      <c r="U15" s="168" t="str">
        <f t="shared" si="6"/>
        <v>Mejorable</v>
      </c>
      <c r="V15" s="160">
        <v>7</v>
      </c>
      <c r="W15" s="160" t="s">
        <v>318</v>
      </c>
      <c r="X15" s="160" t="s">
        <v>318</v>
      </c>
      <c r="Y15" s="160" t="s">
        <v>318</v>
      </c>
      <c r="Z15" s="160" t="s">
        <v>349</v>
      </c>
      <c r="AA15" s="193" t="s">
        <v>318</v>
      </c>
    </row>
    <row r="16" spans="2:27" ht="137.25" customHeight="1">
      <c r="B16" s="192" t="s">
        <v>307</v>
      </c>
      <c r="C16" s="169" t="s">
        <v>308</v>
      </c>
      <c r="D16" s="169" t="s">
        <v>309</v>
      </c>
      <c r="E16" s="169" t="s">
        <v>329</v>
      </c>
      <c r="F16" s="169" t="s">
        <v>311</v>
      </c>
      <c r="G16" s="169" t="s">
        <v>338</v>
      </c>
      <c r="H16" s="226" t="s">
        <v>350</v>
      </c>
      <c r="I16" s="226" t="s">
        <v>351</v>
      </c>
      <c r="J16" s="226" t="s">
        <v>352</v>
      </c>
      <c r="K16" s="169" t="s">
        <v>353</v>
      </c>
      <c r="L16" s="160" t="s">
        <v>56</v>
      </c>
      <c r="M16" s="160" t="s">
        <v>354</v>
      </c>
      <c r="N16" s="160">
        <v>6</v>
      </c>
      <c r="O16" s="160">
        <v>4</v>
      </c>
      <c r="P16" s="160">
        <f t="shared" si="0"/>
        <v>24</v>
      </c>
      <c r="Q16" s="160" t="str">
        <f t="shared" si="1"/>
        <v>(MA)</v>
      </c>
      <c r="R16" s="160">
        <v>10</v>
      </c>
      <c r="S16" s="160">
        <f t="shared" si="2"/>
        <v>240</v>
      </c>
      <c r="T16" s="167" t="str">
        <f t="shared" si="3"/>
        <v>II</v>
      </c>
      <c r="U16" s="168" t="str">
        <f t="shared" si="4"/>
        <v>Aceptable con control específico</v>
      </c>
      <c r="V16" s="160">
        <v>7</v>
      </c>
      <c r="W16" s="160" t="s">
        <v>318</v>
      </c>
      <c r="X16" s="160" t="s">
        <v>318</v>
      </c>
      <c r="Y16" s="160" t="s">
        <v>318</v>
      </c>
      <c r="Z16" s="241" t="s">
        <v>355</v>
      </c>
      <c r="AA16" s="193" t="s">
        <v>318</v>
      </c>
    </row>
    <row r="17" spans="2:27" ht="137.25" customHeight="1">
      <c r="B17" s="225" t="s">
        <v>307</v>
      </c>
      <c r="C17" s="169" t="s">
        <v>308</v>
      </c>
      <c r="D17" s="169" t="s">
        <v>309</v>
      </c>
      <c r="E17" s="169" t="s">
        <v>329</v>
      </c>
      <c r="F17" s="169" t="s">
        <v>311</v>
      </c>
      <c r="G17" s="169" t="s">
        <v>338</v>
      </c>
      <c r="H17" s="226" t="s">
        <v>356</v>
      </c>
      <c r="I17" s="226" t="s">
        <v>357</v>
      </c>
      <c r="J17" s="226" t="s">
        <v>358</v>
      </c>
      <c r="K17" s="160" t="s">
        <v>353</v>
      </c>
      <c r="L17" s="160" t="s">
        <v>335</v>
      </c>
      <c r="M17" s="160" t="s">
        <v>348</v>
      </c>
      <c r="N17" s="160">
        <v>6</v>
      </c>
      <c r="O17" s="160">
        <v>3</v>
      </c>
      <c r="P17" s="160">
        <f t="shared" si="0"/>
        <v>18</v>
      </c>
      <c r="Q17" s="160" t="str">
        <f t="shared" si="1"/>
        <v>(A)</v>
      </c>
      <c r="R17" s="160">
        <v>10</v>
      </c>
      <c r="S17" s="160">
        <f t="shared" si="2"/>
        <v>180</v>
      </c>
      <c r="T17" s="167" t="str">
        <f t="shared" si="3"/>
        <v>II</v>
      </c>
      <c r="U17" s="168" t="str">
        <f t="shared" si="4"/>
        <v>Aceptable con control específico</v>
      </c>
      <c r="V17" s="160">
        <v>7</v>
      </c>
      <c r="W17" s="160" t="s">
        <v>318</v>
      </c>
      <c r="X17" s="160" t="s">
        <v>318</v>
      </c>
      <c r="Y17" s="160" t="s">
        <v>318</v>
      </c>
      <c r="Z17" s="241" t="s">
        <v>359</v>
      </c>
      <c r="AA17" s="193" t="s">
        <v>318</v>
      </c>
    </row>
    <row r="18" spans="2:27" ht="137.25" customHeight="1">
      <c r="B18" s="192" t="s">
        <v>307</v>
      </c>
      <c r="C18" s="169" t="s">
        <v>308</v>
      </c>
      <c r="D18" s="169" t="s">
        <v>309</v>
      </c>
      <c r="E18" s="169" t="s">
        <v>329</v>
      </c>
      <c r="F18" s="169" t="s">
        <v>311</v>
      </c>
      <c r="G18" s="169" t="s">
        <v>338</v>
      </c>
      <c r="H18" s="226" t="s">
        <v>360</v>
      </c>
      <c r="I18" s="226" t="s">
        <v>361</v>
      </c>
      <c r="J18" s="226" t="s">
        <v>362</v>
      </c>
      <c r="K18" s="160" t="s">
        <v>353</v>
      </c>
      <c r="L18" s="160" t="s">
        <v>56</v>
      </c>
      <c r="M18" s="160" t="s">
        <v>363</v>
      </c>
      <c r="N18" s="160">
        <v>6</v>
      </c>
      <c r="O18" s="160">
        <v>3</v>
      </c>
      <c r="P18" s="160">
        <f t="shared" si="0"/>
        <v>18</v>
      </c>
      <c r="Q18" s="160" t="str">
        <f t="shared" si="1"/>
        <v>(A)</v>
      </c>
      <c r="R18" s="160">
        <v>10</v>
      </c>
      <c r="S18" s="160">
        <f t="shared" si="2"/>
        <v>180</v>
      </c>
      <c r="T18" s="167" t="str">
        <f t="shared" si="3"/>
        <v>II</v>
      </c>
      <c r="U18" s="168" t="str">
        <f t="shared" si="4"/>
        <v>Aceptable con control específico</v>
      </c>
      <c r="V18" s="160">
        <v>7</v>
      </c>
      <c r="W18" s="160" t="s">
        <v>318</v>
      </c>
      <c r="X18" s="160" t="s">
        <v>318</v>
      </c>
      <c r="Y18" s="160" t="s">
        <v>318</v>
      </c>
      <c r="Z18" s="241" t="s">
        <v>364</v>
      </c>
      <c r="AA18" s="193" t="s">
        <v>318</v>
      </c>
    </row>
    <row r="19" spans="2:27" s="229" customFormat="1" ht="281.25" customHeight="1">
      <c r="B19" s="192" t="s">
        <v>307</v>
      </c>
      <c r="C19" s="169" t="s">
        <v>308</v>
      </c>
      <c r="D19" s="169" t="s">
        <v>309</v>
      </c>
      <c r="E19" s="169" t="s">
        <v>365</v>
      </c>
      <c r="F19" s="169" t="s">
        <v>311</v>
      </c>
      <c r="G19" s="169" t="s">
        <v>338</v>
      </c>
      <c r="H19" s="226" t="s">
        <v>366</v>
      </c>
      <c r="I19" s="226" t="s">
        <v>367</v>
      </c>
      <c r="J19" s="226" t="s">
        <v>368</v>
      </c>
      <c r="K19" s="160" t="s">
        <v>56</v>
      </c>
      <c r="L19" s="160" t="s">
        <v>369</v>
      </c>
      <c r="M19" s="160" t="s">
        <v>370</v>
      </c>
      <c r="N19" s="160">
        <v>6</v>
      </c>
      <c r="O19" s="160">
        <v>2</v>
      </c>
      <c r="P19" s="160">
        <f t="shared" ref="P19" si="7">+N19*O19</f>
        <v>12</v>
      </c>
      <c r="Q19" s="160" t="str">
        <f t="shared" si="1"/>
        <v>(A)</v>
      </c>
      <c r="R19" s="160">
        <v>10</v>
      </c>
      <c r="S19" s="160">
        <f t="shared" ref="S19" si="8">+P19*R19</f>
        <v>120</v>
      </c>
      <c r="T19" s="167" t="str">
        <f t="shared" si="3"/>
        <v>III</v>
      </c>
      <c r="U19" s="168" t="str">
        <f t="shared" si="4"/>
        <v>Mejorable</v>
      </c>
      <c r="V19" s="160">
        <v>7</v>
      </c>
      <c r="W19" s="160" t="s">
        <v>318</v>
      </c>
      <c r="X19" s="160" t="s">
        <v>318</v>
      </c>
      <c r="Y19" s="160" t="s">
        <v>318</v>
      </c>
      <c r="Z19" s="226" t="s">
        <v>371</v>
      </c>
      <c r="AA19" s="193" t="s">
        <v>318</v>
      </c>
    </row>
    <row r="20" spans="2:27" ht="409.5">
      <c r="B20" s="192" t="s">
        <v>307</v>
      </c>
      <c r="C20" s="160" t="s">
        <v>308</v>
      </c>
      <c r="D20" s="160" t="s">
        <v>309</v>
      </c>
      <c r="E20" s="160" t="s">
        <v>372</v>
      </c>
      <c r="F20" s="160" t="s">
        <v>311</v>
      </c>
      <c r="G20" s="160" t="s">
        <v>373</v>
      </c>
      <c r="H20" s="160" t="s">
        <v>525</v>
      </c>
      <c r="I20" s="160" t="s">
        <v>375</v>
      </c>
      <c r="J20" s="160" t="s">
        <v>526</v>
      </c>
      <c r="K20" s="160" t="s">
        <v>377</v>
      </c>
      <c r="L20" s="160" t="s">
        <v>56</v>
      </c>
      <c r="M20" s="160" t="s">
        <v>378</v>
      </c>
      <c r="N20" s="160">
        <v>6</v>
      </c>
      <c r="O20" s="160">
        <v>3</v>
      </c>
      <c r="P20" s="160">
        <f t="shared" ref="P20:P23" si="9">N20*O20</f>
        <v>18</v>
      </c>
      <c r="Q20" s="160" t="str">
        <f t="shared" si="1"/>
        <v>(A)</v>
      </c>
      <c r="R20" s="160">
        <v>25</v>
      </c>
      <c r="S20" s="160">
        <f t="shared" ref="S20:S23" si="10">P20*R20</f>
        <v>450</v>
      </c>
      <c r="T20" s="167" t="str">
        <f t="shared" ref="T20" si="11">IF(S20&lt;20,"O",IF(S20&lt;=20,"IV",IF(S20&lt;=120,"III",IF(S20&lt;=500,"II","I"))))</f>
        <v>II</v>
      </c>
      <c r="U20" s="168" t="str">
        <f t="shared" ref="U20" si="12">IF(T20="I","No aceptable",IF(T20="II","Aceptable con control específico",IF(T20="III","Mejorable","Aceptable.")))</f>
        <v>Aceptable con control específico</v>
      </c>
      <c r="V20" s="160">
        <v>7</v>
      </c>
      <c r="W20" s="170" t="s">
        <v>318</v>
      </c>
      <c r="X20" s="170" t="s">
        <v>318</v>
      </c>
      <c r="Y20" s="160" t="s">
        <v>318</v>
      </c>
      <c r="Z20" s="160" t="s">
        <v>527</v>
      </c>
      <c r="AA20" s="193" t="s">
        <v>528</v>
      </c>
    </row>
    <row r="21" spans="2:27" ht="132.75" customHeight="1">
      <c r="B21" s="192" t="s">
        <v>307</v>
      </c>
      <c r="C21" s="160" t="s">
        <v>308</v>
      </c>
      <c r="D21" s="160" t="s">
        <v>309</v>
      </c>
      <c r="E21" s="160" t="s">
        <v>380</v>
      </c>
      <c r="F21" s="160" t="s">
        <v>311</v>
      </c>
      <c r="G21" s="160" t="s">
        <v>373</v>
      </c>
      <c r="H21" s="160" t="s">
        <v>381</v>
      </c>
      <c r="I21" s="160" t="s">
        <v>382</v>
      </c>
      <c r="J21" s="160" t="s">
        <v>383</v>
      </c>
      <c r="K21" s="160" t="s">
        <v>377</v>
      </c>
      <c r="L21" s="160" t="s">
        <v>56</v>
      </c>
      <c r="M21" s="160" t="s">
        <v>384</v>
      </c>
      <c r="N21" s="160">
        <v>6</v>
      </c>
      <c r="O21" s="160">
        <v>3</v>
      </c>
      <c r="P21" s="160">
        <f t="shared" si="9"/>
        <v>18</v>
      </c>
      <c r="Q21" s="160" t="str">
        <f t="shared" si="1"/>
        <v>(A)</v>
      </c>
      <c r="R21" s="160">
        <v>25</v>
      </c>
      <c r="S21" s="160">
        <f t="shared" si="10"/>
        <v>450</v>
      </c>
      <c r="T21" s="167" t="str">
        <f t="shared" si="3"/>
        <v>II</v>
      </c>
      <c r="U21" s="168" t="str">
        <f t="shared" si="4"/>
        <v>Aceptable con control específico</v>
      </c>
      <c r="V21" s="160">
        <v>7</v>
      </c>
      <c r="W21" s="160" t="s">
        <v>318</v>
      </c>
      <c r="X21" s="160" t="s">
        <v>318</v>
      </c>
      <c r="Y21" s="160" t="s">
        <v>318</v>
      </c>
      <c r="Z21" s="160" t="s">
        <v>385</v>
      </c>
      <c r="AA21" s="193" t="s">
        <v>318</v>
      </c>
    </row>
    <row r="22" spans="2:27" ht="102">
      <c r="B22" s="192" t="s">
        <v>307</v>
      </c>
      <c r="C22" s="160" t="s">
        <v>308</v>
      </c>
      <c r="D22" s="160" t="s">
        <v>309</v>
      </c>
      <c r="E22" s="160" t="s">
        <v>386</v>
      </c>
      <c r="F22" s="160" t="s">
        <v>311</v>
      </c>
      <c r="G22" s="160" t="s">
        <v>373</v>
      </c>
      <c r="H22" s="160" t="s">
        <v>387</v>
      </c>
      <c r="I22" s="160" t="s">
        <v>388</v>
      </c>
      <c r="J22" s="160" t="s">
        <v>389</v>
      </c>
      <c r="K22" s="160" t="s">
        <v>56</v>
      </c>
      <c r="L22" s="160" t="s">
        <v>390</v>
      </c>
      <c r="M22" s="160" t="s">
        <v>391</v>
      </c>
      <c r="N22" s="160">
        <v>6</v>
      </c>
      <c r="O22" s="160">
        <v>4</v>
      </c>
      <c r="P22" s="160">
        <f t="shared" si="9"/>
        <v>24</v>
      </c>
      <c r="Q22" s="160" t="str">
        <f t="shared" si="1"/>
        <v>(MA)</v>
      </c>
      <c r="R22" s="160">
        <v>10</v>
      </c>
      <c r="S22" s="160">
        <f t="shared" si="10"/>
        <v>240</v>
      </c>
      <c r="T22" s="167" t="str">
        <f t="shared" ref="T22" si="13">IF(S22&lt;20,"O",IF(S22&lt;=20,"IV",IF(S22&lt;=120,"III",IF(S22&lt;=500,"II","I"))))</f>
        <v>II</v>
      </c>
      <c r="U22" s="168" t="str">
        <f t="shared" ref="U22" si="14">IF(T22="I","No aceptable",IF(T22="II","Aceptable con control específico",IF(T22="III","Mejorable","Aceptable.")))</f>
        <v>Aceptable con control específico</v>
      </c>
      <c r="V22" s="160">
        <v>7</v>
      </c>
      <c r="W22" s="160" t="s">
        <v>318</v>
      </c>
      <c r="X22" s="160" t="s">
        <v>318</v>
      </c>
      <c r="Y22" s="160" t="s">
        <v>392</v>
      </c>
      <c r="Z22" s="160" t="s">
        <v>393</v>
      </c>
      <c r="AA22" s="193" t="s">
        <v>318</v>
      </c>
    </row>
    <row r="23" spans="2:27" ht="63.75" customHeight="1">
      <c r="B23" s="192" t="s">
        <v>307</v>
      </c>
      <c r="C23" s="160" t="s">
        <v>308</v>
      </c>
      <c r="D23" s="160" t="s">
        <v>309</v>
      </c>
      <c r="E23" s="160" t="s">
        <v>402</v>
      </c>
      <c r="F23" s="160" t="s">
        <v>311</v>
      </c>
      <c r="G23" s="160" t="s">
        <v>403</v>
      </c>
      <c r="H23" s="160" t="s">
        <v>404</v>
      </c>
      <c r="I23" s="160" t="s">
        <v>405</v>
      </c>
      <c r="J23" s="160" t="s">
        <v>406</v>
      </c>
      <c r="K23" s="160" t="s">
        <v>56</v>
      </c>
      <c r="L23" s="160" t="s">
        <v>56</v>
      </c>
      <c r="M23" s="160" t="s">
        <v>407</v>
      </c>
      <c r="N23" s="160">
        <v>6</v>
      </c>
      <c r="O23" s="160">
        <v>2</v>
      </c>
      <c r="P23" s="160">
        <f t="shared" si="9"/>
        <v>12</v>
      </c>
      <c r="Q23" s="160" t="str">
        <f t="shared" si="1"/>
        <v>(A)</v>
      </c>
      <c r="R23" s="160">
        <v>10</v>
      </c>
      <c r="S23" s="160">
        <f t="shared" si="10"/>
        <v>120</v>
      </c>
      <c r="T23" s="167" t="str">
        <f t="shared" ref="T23" si="15">IF(S23&lt;20,"O",IF(S23&lt;=20,"IV",IF(S23&lt;=120,"III",IF(S23&lt;=500,"II","I"))))</f>
        <v>III</v>
      </c>
      <c r="U23" s="168" t="str">
        <f t="shared" ref="U23" si="16">IF(T23="I","No aceptable",IF(T23="II","Aceptable con control específico",IF(T23="III","Mejorable","Aceptable.")))</f>
        <v>Mejorable</v>
      </c>
      <c r="V23" s="160">
        <v>7</v>
      </c>
      <c r="W23" s="160" t="s">
        <v>318</v>
      </c>
      <c r="X23" s="160" t="s">
        <v>318</v>
      </c>
      <c r="Y23" s="160" t="s">
        <v>318</v>
      </c>
      <c r="Z23" s="160" t="s">
        <v>408</v>
      </c>
      <c r="AA23" s="193" t="s">
        <v>318</v>
      </c>
    </row>
    <row r="24" spans="2:27" ht="75" customHeight="1">
      <c r="B24" s="192" t="s">
        <v>307</v>
      </c>
      <c r="C24" s="160" t="s">
        <v>308</v>
      </c>
      <c r="D24" s="160" t="s">
        <v>309</v>
      </c>
      <c r="E24" s="160" t="s">
        <v>395</v>
      </c>
      <c r="F24" s="160" t="s">
        <v>396</v>
      </c>
      <c r="G24" s="160" t="s">
        <v>373</v>
      </c>
      <c r="H24" s="160" t="s">
        <v>397</v>
      </c>
      <c r="I24" s="160" t="s">
        <v>398</v>
      </c>
      <c r="J24" s="160" t="s">
        <v>399</v>
      </c>
      <c r="K24" s="160" t="s">
        <v>56</v>
      </c>
      <c r="L24" s="160" t="s">
        <v>400</v>
      </c>
      <c r="M24" s="160" t="s">
        <v>56</v>
      </c>
      <c r="N24" s="160">
        <v>6</v>
      </c>
      <c r="O24" s="160">
        <v>1</v>
      </c>
      <c r="P24" s="160">
        <f>N24*O24</f>
        <v>6</v>
      </c>
      <c r="Q24" s="160" t="str">
        <f>IF(P24&lt;2,"O",IF(P24&lt;=4,"(B)",IF(P24&lt;=8,"(M)",IF(P24&lt;=20,"(A)","(MA)"))))</f>
        <v>(M)</v>
      </c>
      <c r="R24" s="160">
        <v>60</v>
      </c>
      <c r="S24" s="160">
        <f>P24*R24</f>
        <v>360</v>
      </c>
      <c r="T24" s="167" t="str">
        <f>IF(S24&lt;20,"O",IF(S24&lt;=20,"IV",IF(S24&lt;=120,"III",IF(S24&lt;=500,"II","I"))))</f>
        <v>II</v>
      </c>
      <c r="U24" s="168" t="str">
        <f>IF(T24="I","No aceptable",IF(T24="II","Aceptable con control específico",IF(T24="III","Mejorable","Aceptable.")))</f>
        <v>Aceptable con control específico</v>
      </c>
      <c r="V24" s="160">
        <v>7</v>
      </c>
      <c r="W24" s="160" t="s">
        <v>318</v>
      </c>
      <c r="X24" s="160" t="s">
        <v>318</v>
      </c>
      <c r="Y24" s="160" t="s">
        <v>318</v>
      </c>
      <c r="Z24" s="160" t="s">
        <v>401</v>
      </c>
      <c r="AA24" s="193" t="s">
        <v>318</v>
      </c>
    </row>
    <row r="25" spans="2:27" ht="89.25" customHeight="1">
      <c r="B25" s="192" t="s">
        <v>307</v>
      </c>
      <c r="C25" s="160" t="s">
        <v>308</v>
      </c>
      <c r="D25" s="160" t="s">
        <v>309</v>
      </c>
      <c r="E25" s="160" t="s">
        <v>494</v>
      </c>
      <c r="F25" s="160" t="s">
        <v>311</v>
      </c>
      <c r="G25" s="160" t="s">
        <v>403</v>
      </c>
      <c r="H25" s="160" t="s">
        <v>410</v>
      </c>
      <c r="I25" s="160" t="s">
        <v>616</v>
      </c>
      <c r="J25" s="160" t="s">
        <v>412</v>
      </c>
      <c r="K25" s="160" t="s">
        <v>56</v>
      </c>
      <c r="L25" s="160" t="s">
        <v>413</v>
      </c>
      <c r="M25" s="160" t="s">
        <v>56</v>
      </c>
      <c r="N25" s="160">
        <v>6</v>
      </c>
      <c r="O25" s="160">
        <v>2</v>
      </c>
      <c r="P25" s="160">
        <f t="shared" si="0"/>
        <v>12</v>
      </c>
      <c r="Q25" s="160" t="str">
        <f t="shared" si="1"/>
        <v>(A)</v>
      </c>
      <c r="R25" s="160">
        <v>25</v>
      </c>
      <c r="S25" s="160">
        <f t="shared" si="2"/>
        <v>300</v>
      </c>
      <c r="T25" s="167" t="str">
        <f t="shared" si="3"/>
        <v>II</v>
      </c>
      <c r="U25" s="168" t="str">
        <f t="shared" si="4"/>
        <v>Aceptable con control específico</v>
      </c>
      <c r="V25" s="160">
        <v>7</v>
      </c>
      <c r="W25" s="160" t="s">
        <v>617</v>
      </c>
      <c r="X25" s="160" t="s">
        <v>318</v>
      </c>
      <c r="Y25" s="160" t="s">
        <v>318</v>
      </c>
      <c r="Z25" s="160" t="s">
        <v>760</v>
      </c>
      <c r="AA25" s="193" t="s">
        <v>318</v>
      </c>
    </row>
    <row r="26" spans="2:27" ht="89.25" customHeight="1">
      <c r="B26" s="192" t="s">
        <v>307</v>
      </c>
      <c r="C26" s="160" t="s">
        <v>308</v>
      </c>
      <c r="D26" s="160" t="s">
        <v>309</v>
      </c>
      <c r="E26" s="160" t="s">
        <v>416</v>
      </c>
      <c r="F26" s="160" t="s">
        <v>396</v>
      </c>
      <c r="G26" s="160" t="s">
        <v>403</v>
      </c>
      <c r="H26" s="160" t="s">
        <v>404</v>
      </c>
      <c r="I26" s="203" t="s">
        <v>417</v>
      </c>
      <c r="J26" s="160" t="s">
        <v>418</v>
      </c>
      <c r="K26" s="160" t="s">
        <v>56</v>
      </c>
      <c r="L26" s="203" t="s">
        <v>761</v>
      </c>
      <c r="M26" s="160" t="s">
        <v>56</v>
      </c>
      <c r="N26" s="160">
        <v>6</v>
      </c>
      <c r="O26" s="160">
        <v>1</v>
      </c>
      <c r="P26" s="160">
        <f>N26*O26</f>
        <v>6</v>
      </c>
      <c r="Q26" s="160" t="str">
        <f>IF(P26&lt;2,"O",IF(P26&lt;=4,"(B)",IF(P26&lt;=8,"(M)",IF(P26&lt;=20,"(A)","(MA)"))))</f>
        <v>(M)</v>
      </c>
      <c r="R26" s="160">
        <v>60</v>
      </c>
      <c r="S26" s="160">
        <f>P26*R26</f>
        <v>360</v>
      </c>
      <c r="T26" s="167" t="str">
        <f>IF(S26&lt;20,"O",IF(S26&lt;=20,"IV",IF(S26&lt;=120,"III",IF(S26&lt;=500,"II","I"))))</f>
        <v>II</v>
      </c>
      <c r="U26" s="168" t="str">
        <f>IF(T26="I","No aceptable",IF(T26="II","Aceptable con control específico",IF(T26="III","Mejorable","Aceptable.")))</f>
        <v>Aceptable con control específico</v>
      </c>
      <c r="V26" s="160">
        <v>7</v>
      </c>
      <c r="W26" s="160" t="s">
        <v>318</v>
      </c>
      <c r="X26" s="160" t="s">
        <v>318</v>
      </c>
      <c r="Y26" s="160" t="s">
        <v>318</v>
      </c>
      <c r="Z26" s="160" t="s">
        <v>612</v>
      </c>
      <c r="AA26" s="193" t="s">
        <v>422</v>
      </c>
    </row>
    <row r="27" spans="2:27" ht="51" customHeight="1">
      <c r="B27" s="192" t="s">
        <v>307</v>
      </c>
      <c r="C27" s="160" t="s">
        <v>308</v>
      </c>
      <c r="D27" s="160" t="s">
        <v>309</v>
      </c>
      <c r="E27" s="160" t="s">
        <v>416</v>
      </c>
      <c r="F27" s="160" t="s">
        <v>396</v>
      </c>
      <c r="G27" s="160" t="s">
        <v>403</v>
      </c>
      <c r="H27" s="160" t="s">
        <v>410</v>
      </c>
      <c r="I27" s="160" t="s">
        <v>423</v>
      </c>
      <c r="J27" s="160" t="s">
        <v>424</v>
      </c>
      <c r="K27" s="160" t="s">
        <v>56</v>
      </c>
      <c r="L27" s="160" t="s">
        <v>425</v>
      </c>
      <c r="M27" s="160" t="s">
        <v>56</v>
      </c>
      <c r="N27" s="160">
        <v>2</v>
      </c>
      <c r="O27" s="160">
        <v>1</v>
      </c>
      <c r="P27" s="160">
        <f t="shared" ref="P27" si="17">N27*O27</f>
        <v>2</v>
      </c>
      <c r="Q27" s="160" t="str">
        <f t="shared" ref="Q27" si="18">IF(P27&lt;2,"O",IF(P27&lt;=4,"(B)",IF(P27&lt;=8,"(M)",IF(P27&lt;=20,"(A)","(MA)"))))</f>
        <v>(B)</v>
      </c>
      <c r="R27" s="160">
        <v>60</v>
      </c>
      <c r="S27" s="160">
        <f t="shared" ref="S27" si="19">P27*R27</f>
        <v>120</v>
      </c>
      <c r="T27" s="167" t="str">
        <f t="shared" ref="T27" si="20">IF(S27&lt;20,"O",IF(S27&lt;=20,"IV",IF(S27&lt;=120,"III",IF(S27&lt;=500,"II","I"))))</f>
        <v>III</v>
      </c>
      <c r="U27" s="168" t="str">
        <f t="shared" ref="U27" si="21">IF(T27="I","No aceptable",IF(T27="II","Aceptable con control específico",IF(T27="III","Mejorable","Aceptable.")))</f>
        <v>Mejorable</v>
      </c>
      <c r="V27" s="160">
        <v>7</v>
      </c>
      <c r="W27" s="160" t="s">
        <v>318</v>
      </c>
      <c r="X27" s="160" t="s">
        <v>318</v>
      </c>
      <c r="Y27" s="160" t="s">
        <v>318</v>
      </c>
      <c r="Z27" s="160" t="s">
        <v>613</v>
      </c>
      <c r="AA27" s="193" t="s">
        <v>318</v>
      </c>
    </row>
    <row r="28" spans="2:27" ht="114.75" customHeight="1">
      <c r="B28" s="192" t="s">
        <v>307</v>
      </c>
      <c r="C28" s="160" t="s">
        <v>308</v>
      </c>
      <c r="D28" s="160" t="s">
        <v>309</v>
      </c>
      <c r="E28" s="160" t="s">
        <v>329</v>
      </c>
      <c r="F28" s="160" t="s">
        <v>311</v>
      </c>
      <c r="G28" s="160" t="s">
        <v>427</v>
      </c>
      <c r="H28" s="160" t="s">
        <v>428</v>
      </c>
      <c r="I28" s="160" t="s">
        <v>429</v>
      </c>
      <c r="J28" s="160" t="s">
        <v>430</v>
      </c>
      <c r="K28" s="160" t="s">
        <v>56</v>
      </c>
      <c r="L28" s="160" t="s">
        <v>431</v>
      </c>
      <c r="M28" s="160" t="s">
        <v>432</v>
      </c>
      <c r="N28" s="160">
        <v>2</v>
      </c>
      <c r="O28" s="160">
        <v>1</v>
      </c>
      <c r="P28" s="160">
        <f t="shared" si="0"/>
        <v>2</v>
      </c>
      <c r="Q28" s="160" t="str">
        <f t="shared" si="1"/>
        <v>(B)</v>
      </c>
      <c r="R28" s="160">
        <v>100</v>
      </c>
      <c r="S28" s="160">
        <f t="shared" si="2"/>
        <v>200</v>
      </c>
      <c r="T28" s="167" t="str">
        <f t="shared" si="3"/>
        <v>II</v>
      </c>
      <c r="U28" s="168" t="str">
        <f t="shared" si="4"/>
        <v>Aceptable con control específico</v>
      </c>
      <c r="V28" s="160">
        <v>7</v>
      </c>
      <c r="W28" s="170" t="s">
        <v>318</v>
      </c>
      <c r="X28" s="170" t="s">
        <v>318</v>
      </c>
      <c r="Y28" s="160" t="s">
        <v>318</v>
      </c>
      <c r="Z28" s="160" t="s">
        <v>586</v>
      </c>
      <c r="AA28" s="193" t="s">
        <v>318</v>
      </c>
    </row>
    <row r="29" spans="2:27" ht="127.5" customHeight="1">
      <c r="B29" s="192" t="s">
        <v>307</v>
      </c>
      <c r="C29" s="160" t="s">
        <v>308</v>
      </c>
      <c r="D29" s="160" t="s">
        <v>309</v>
      </c>
      <c r="E29" s="160" t="s">
        <v>329</v>
      </c>
      <c r="F29" s="160" t="s">
        <v>311</v>
      </c>
      <c r="G29" s="160" t="s">
        <v>434</v>
      </c>
      <c r="H29" s="160" t="s">
        <v>495</v>
      </c>
      <c r="I29" s="160" t="s">
        <v>496</v>
      </c>
      <c r="J29" s="160" t="s">
        <v>497</v>
      </c>
      <c r="K29" s="160" t="s">
        <v>438</v>
      </c>
      <c r="L29" s="160" t="s">
        <v>439</v>
      </c>
      <c r="M29" s="160" t="s">
        <v>56</v>
      </c>
      <c r="N29" s="160">
        <v>2</v>
      </c>
      <c r="O29" s="160">
        <v>1</v>
      </c>
      <c r="P29" s="160">
        <f t="shared" si="0"/>
        <v>2</v>
      </c>
      <c r="Q29" s="160" t="str">
        <f t="shared" si="1"/>
        <v>(B)</v>
      </c>
      <c r="R29" s="160">
        <v>25</v>
      </c>
      <c r="S29" s="160">
        <f t="shared" si="2"/>
        <v>50</v>
      </c>
      <c r="T29" s="167" t="str">
        <f t="shared" si="3"/>
        <v>III</v>
      </c>
      <c r="U29" s="168" t="str">
        <f t="shared" si="4"/>
        <v>Mejorable</v>
      </c>
      <c r="V29" s="160">
        <v>7</v>
      </c>
      <c r="W29" s="170" t="s">
        <v>318</v>
      </c>
      <c r="X29" s="170" t="s">
        <v>318</v>
      </c>
      <c r="Y29" s="170" t="s">
        <v>508</v>
      </c>
      <c r="Z29" s="170" t="s">
        <v>587</v>
      </c>
      <c r="AA29" s="201" t="s">
        <v>318</v>
      </c>
    </row>
    <row r="30" spans="2:27" ht="51" customHeight="1">
      <c r="B30" s="192" t="s">
        <v>307</v>
      </c>
      <c r="C30" s="160" t="s">
        <v>308</v>
      </c>
      <c r="D30" s="160" t="s">
        <v>309</v>
      </c>
      <c r="E30" s="160" t="s">
        <v>510</v>
      </c>
      <c r="F30" s="160" t="s">
        <v>311</v>
      </c>
      <c r="G30" s="160" t="s">
        <v>403</v>
      </c>
      <c r="H30" s="247" t="s">
        <v>468</v>
      </c>
      <c r="I30" s="247" t="s">
        <v>469</v>
      </c>
      <c r="J30" s="247" t="s">
        <v>470</v>
      </c>
      <c r="K30" s="248" t="s">
        <v>56</v>
      </c>
      <c r="L30" s="249" t="s">
        <v>471</v>
      </c>
      <c r="M30" s="249" t="s">
        <v>56</v>
      </c>
      <c r="N30" s="249">
        <v>6</v>
      </c>
      <c r="O30" s="249">
        <v>1</v>
      </c>
      <c r="P30" s="249">
        <f>N30*O30</f>
        <v>6</v>
      </c>
      <c r="Q30" s="249" t="str">
        <f>IF(P30&lt;2,"O",IF(P30&lt;=4,"(B)",IF(P30&lt;=8,"(M)",IF(P30&lt;=20,"(A)","(MA)"))))</f>
        <v>(M)</v>
      </c>
      <c r="R30" s="249">
        <v>60</v>
      </c>
      <c r="S30" s="249">
        <f>P30*R30</f>
        <v>360</v>
      </c>
      <c r="T30" s="250" t="str">
        <f>IF(S30&lt;20,"O",IF(S30&lt;=20,"IV",IF(S30&lt;=120,"III",IF(S30&lt;=500,"II","I"))))</f>
        <v>II</v>
      </c>
      <c r="U30" s="246" t="str">
        <f>IF(T30="I","No aceptable",IF(T30="II","Aceptable con control específico",IF(T30="III","Mejorable","Aceptable.")))</f>
        <v>Aceptable con control específico</v>
      </c>
      <c r="V30" s="160">
        <v>7</v>
      </c>
      <c r="W30" s="247" t="s">
        <v>318</v>
      </c>
      <c r="X30" s="247" t="s">
        <v>318</v>
      </c>
      <c r="Y30" s="247" t="s">
        <v>318</v>
      </c>
      <c r="Z30" s="248" t="s">
        <v>472</v>
      </c>
      <c r="AA30" s="193" t="s">
        <v>318</v>
      </c>
    </row>
    <row r="31" spans="2:27" s="161" customFormat="1" ht="123.75" customHeight="1">
      <c r="B31" s="235" t="s">
        <v>762</v>
      </c>
      <c r="C31" s="160" t="s">
        <v>654</v>
      </c>
      <c r="D31" s="160" t="s">
        <v>655</v>
      </c>
      <c r="E31" s="160" t="s">
        <v>661</v>
      </c>
      <c r="F31" s="160" t="s">
        <v>311</v>
      </c>
      <c r="G31" s="160" t="s">
        <v>447</v>
      </c>
      <c r="H31" s="160" t="s">
        <v>448</v>
      </c>
      <c r="I31" s="160" t="s">
        <v>662</v>
      </c>
      <c r="J31" s="160" t="s">
        <v>663</v>
      </c>
      <c r="K31" s="160" t="s">
        <v>56</v>
      </c>
      <c r="L31" s="203" t="s">
        <v>664</v>
      </c>
      <c r="M31" s="160" t="s">
        <v>665</v>
      </c>
      <c r="N31" s="160">
        <v>2</v>
      </c>
      <c r="O31" s="160">
        <v>4</v>
      </c>
      <c r="P31" s="160">
        <v>8</v>
      </c>
      <c r="Q31" s="160" t="s">
        <v>451</v>
      </c>
      <c r="R31" s="160">
        <v>10</v>
      </c>
      <c r="S31" s="160">
        <v>80</v>
      </c>
      <c r="T31" s="167" t="str">
        <f t="shared" ref="T31:T38" si="22">IF(S31&lt;20,"O",IF(S31&lt;=20,"IV",IF(S31&lt;=120,"III",IF(S31&lt;=500,"II","I"))))</f>
        <v>III</v>
      </c>
      <c r="U31" s="168" t="str">
        <f t="shared" ref="U31:U38" si="23">IF(T31="I","No aceptable",IF(T31="II","Aceptable con control específico",IF(T31="III","Mejorable","Aceptable.")))</f>
        <v>Mejorable</v>
      </c>
      <c r="V31" s="160">
        <v>3</v>
      </c>
      <c r="W31" s="160" t="s">
        <v>318</v>
      </c>
      <c r="X31" s="160" t="s">
        <v>318</v>
      </c>
      <c r="Y31" s="160" t="s">
        <v>318</v>
      </c>
      <c r="Z31" s="160" t="s">
        <v>666</v>
      </c>
      <c r="AA31" s="193" t="s">
        <v>667</v>
      </c>
    </row>
    <row r="32" spans="2:27" s="161" customFormat="1" ht="89.25" customHeight="1">
      <c r="B32" s="235" t="s">
        <v>762</v>
      </c>
      <c r="C32" s="160" t="s">
        <v>654</v>
      </c>
      <c r="D32" s="160" t="s">
        <v>655</v>
      </c>
      <c r="E32" s="160" t="s">
        <v>661</v>
      </c>
      <c r="F32" s="160" t="s">
        <v>311</v>
      </c>
      <c r="G32" s="160" t="s">
        <v>321</v>
      </c>
      <c r="H32" s="160" t="s">
        <v>668</v>
      </c>
      <c r="I32" s="203" t="s">
        <v>669</v>
      </c>
      <c r="J32" s="160" t="s">
        <v>670</v>
      </c>
      <c r="K32" s="160" t="s">
        <v>671</v>
      </c>
      <c r="L32" s="203" t="s">
        <v>672</v>
      </c>
      <c r="M32" s="160" t="s">
        <v>673</v>
      </c>
      <c r="N32" s="160">
        <v>2</v>
      </c>
      <c r="O32" s="160">
        <v>2</v>
      </c>
      <c r="P32" s="160">
        <v>4</v>
      </c>
      <c r="Q32" s="160" t="s">
        <v>451</v>
      </c>
      <c r="R32" s="160">
        <v>10</v>
      </c>
      <c r="S32" s="160">
        <v>40</v>
      </c>
      <c r="T32" s="167" t="str">
        <f t="shared" si="22"/>
        <v>III</v>
      </c>
      <c r="U32" s="168" t="str">
        <f t="shared" si="23"/>
        <v>Mejorable</v>
      </c>
      <c r="V32" s="160">
        <v>3</v>
      </c>
      <c r="W32" s="160" t="s">
        <v>674</v>
      </c>
      <c r="X32" s="160" t="s">
        <v>318</v>
      </c>
      <c r="Y32" s="160" t="s">
        <v>318</v>
      </c>
      <c r="Z32" s="160" t="s">
        <v>675</v>
      </c>
      <c r="AA32" s="193" t="s">
        <v>676</v>
      </c>
    </row>
    <row r="33" spans="1:27" s="161" customFormat="1" ht="93" customHeight="1">
      <c r="B33" s="235" t="s">
        <v>762</v>
      </c>
      <c r="C33" s="160" t="s">
        <v>654</v>
      </c>
      <c r="D33" s="160" t="s">
        <v>655</v>
      </c>
      <c r="E33" s="160" t="s">
        <v>661</v>
      </c>
      <c r="F33" s="160" t="s">
        <v>311</v>
      </c>
      <c r="G33" s="160" t="s">
        <v>321</v>
      </c>
      <c r="H33" s="160" t="s">
        <v>677</v>
      </c>
      <c r="I33" s="203" t="s">
        <v>668</v>
      </c>
      <c r="J33" s="160" t="s">
        <v>670</v>
      </c>
      <c r="K33" s="160" t="s">
        <v>56</v>
      </c>
      <c r="L33" s="203" t="s">
        <v>678</v>
      </c>
      <c r="M33" s="160" t="s">
        <v>679</v>
      </c>
      <c r="N33" s="160">
        <v>2</v>
      </c>
      <c r="O33" s="160">
        <v>3</v>
      </c>
      <c r="P33" s="160">
        <v>6</v>
      </c>
      <c r="Q33" s="160" t="s">
        <v>451</v>
      </c>
      <c r="R33" s="160">
        <v>10</v>
      </c>
      <c r="S33" s="160">
        <v>60</v>
      </c>
      <c r="T33" s="167" t="str">
        <f t="shared" si="22"/>
        <v>III</v>
      </c>
      <c r="U33" s="168" t="str">
        <f t="shared" si="23"/>
        <v>Mejorable</v>
      </c>
      <c r="V33" s="160">
        <v>3</v>
      </c>
      <c r="W33" s="160" t="s">
        <v>671</v>
      </c>
      <c r="X33" s="160" t="s">
        <v>318</v>
      </c>
      <c r="Y33" s="160" t="s">
        <v>318</v>
      </c>
      <c r="Z33" s="160" t="s">
        <v>680</v>
      </c>
      <c r="AA33" s="193" t="s">
        <v>681</v>
      </c>
    </row>
    <row r="34" spans="1:27" s="161" customFormat="1" ht="132" customHeight="1">
      <c r="B34" s="235" t="s">
        <v>762</v>
      </c>
      <c r="C34" s="160" t="s">
        <v>654</v>
      </c>
      <c r="D34" s="160" t="s">
        <v>655</v>
      </c>
      <c r="E34" s="160" t="s">
        <v>688</v>
      </c>
      <c r="F34" s="160" t="s">
        <v>396</v>
      </c>
      <c r="G34" s="160" t="s">
        <v>373</v>
      </c>
      <c r="H34" s="160" t="s">
        <v>689</v>
      </c>
      <c r="I34" s="160" t="s">
        <v>690</v>
      </c>
      <c r="J34" s="160" t="s">
        <v>383</v>
      </c>
      <c r="K34" s="160" t="s">
        <v>377</v>
      </c>
      <c r="L34" s="160" t="s">
        <v>56</v>
      </c>
      <c r="M34" s="160" t="s">
        <v>384</v>
      </c>
      <c r="N34" s="160">
        <v>6</v>
      </c>
      <c r="O34" s="160">
        <v>3</v>
      </c>
      <c r="P34" s="160">
        <f t="shared" ref="P34" si="24">N34*O34</f>
        <v>18</v>
      </c>
      <c r="Q34" s="160" t="str">
        <f t="shared" ref="Q34" si="25">IF(P34&lt;2,"O",IF(P34&lt;=4,"(B)",IF(P34&lt;=8,"(M)",IF(P34&lt;=20,"(A)","(MA)"))))</f>
        <v>(A)</v>
      </c>
      <c r="R34" s="160">
        <v>25</v>
      </c>
      <c r="S34" s="160">
        <f t="shared" ref="S34:S38" si="26">P34*R34</f>
        <v>450</v>
      </c>
      <c r="T34" s="167" t="str">
        <f t="shared" si="22"/>
        <v>II</v>
      </c>
      <c r="U34" s="168" t="str">
        <f t="shared" si="23"/>
        <v>Aceptable con control específico</v>
      </c>
      <c r="V34" s="160">
        <v>3</v>
      </c>
      <c r="W34" s="160" t="s">
        <v>318</v>
      </c>
      <c r="X34" s="160" t="s">
        <v>318</v>
      </c>
      <c r="Y34" s="160" t="s">
        <v>318</v>
      </c>
      <c r="Z34" s="160" t="s">
        <v>385</v>
      </c>
      <c r="AA34" s="193" t="s">
        <v>318</v>
      </c>
    </row>
    <row r="35" spans="1:27" s="161" customFormat="1" ht="137.25" customHeight="1">
      <c r="B35" s="235" t="s">
        <v>762</v>
      </c>
      <c r="C35" s="160" t="s">
        <v>654</v>
      </c>
      <c r="D35" s="160" t="s">
        <v>655</v>
      </c>
      <c r="E35" s="160" t="s">
        <v>688</v>
      </c>
      <c r="F35" s="160" t="s">
        <v>396</v>
      </c>
      <c r="G35" s="160" t="s">
        <v>373</v>
      </c>
      <c r="H35" s="160" t="s">
        <v>693</v>
      </c>
      <c r="I35" s="160" t="s">
        <v>694</v>
      </c>
      <c r="J35" s="160" t="s">
        <v>763</v>
      </c>
      <c r="K35" s="160" t="s">
        <v>56</v>
      </c>
      <c r="L35" s="160" t="s">
        <v>696</v>
      </c>
      <c r="M35" s="160" t="s">
        <v>764</v>
      </c>
      <c r="N35" s="160">
        <v>2</v>
      </c>
      <c r="O35" s="160">
        <v>3</v>
      </c>
      <c r="P35" s="160">
        <f>+N35*O35</f>
        <v>6</v>
      </c>
      <c r="Q35" s="160" t="str">
        <f t="shared" ref="Q35" si="27">IF(P35&lt;2,"O",IF(P35&lt;=4,"(B)",IF(P35&lt;=8,"(M)",IF(P35&lt;=20,"(A)","(MA)"))))</f>
        <v>(M)</v>
      </c>
      <c r="R35" s="160">
        <v>10</v>
      </c>
      <c r="S35" s="160">
        <f t="shared" si="26"/>
        <v>60</v>
      </c>
      <c r="T35" s="167" t="str">
        <f t="shared" si="22"/>
        <v>III</v>
      </c>
      <c r="U35" s="168" t="str">
        <f t="shared" si="23"/>
        <v>Mejorable</v>
      </c>
      <c r="V35" s="160">
        <v>1</v>
      </c>
      <c r="W35" s="160" t="s">
        <v>318</v>
      </c>
      <c r="X35" s="160" t="s">
        <v>318</v>
      </c>
      <c r="Y35" s="160" t="s">
        <v>318</v>
      </c>
      <c r="Z35" s="160" t="s">
        <v>765</v>
      </c>
      <c r="AA35" s="193" t="s">
        <v>318</v>
      </c>
    </row>
    <row r="36" spans="1:27" s="161" customFormat="1" ht="137.25" customHeight="1">
      <c r="B36" s="235" t="s">
        <v>762</v>
      </c>
      <c r="C36" s="160" t="s">
        <v>654</v>
      </c>
      <c r="D36" s="160" t="s">
        <v>706</v>
      </c>
      <c r="E36" s="160" t="s">
        <v>707</v>
      </c>
      <c r="F36" s="160" t="s">
        <v>311</v>
      </c>
      <c r="G36" s="160" t="s">
        <v>373</v>
      </c>
      <c r="H36" s="160" t="s">
        <v>600</v>
      </c>
      <c r="I36" s="203" t="s">
        <v>708</v>
      </c>
      <c r="J36" s="160" t="s">
        <v>709</v>
      </c>
      <c r="K36" s="160" t="s">
        <v>56</v>
      </c>
      <c r="L36" s="203" t="s">
        <v>766</v>
      </c>
      <c r="M36" s="160" t="s">
        <v>56</v>
      </c>
      <c r="N36" s="160">
        <v>2</v>
      </c>
      <c r="O36" s="160">
        <v>2</v>
      </c>
      <c r="P36" s="160">
        <v>4</v>
      </c>
      <c r="Q36" s="160" t="s">
        <v>451</v>
      </c>
      <c r="R36" s="160">
        <v>25</v>
      </c>
      <c r="S36" s="160">
        <f t="shared" si="26"/>
        <v>100</v>
      </c>
      <c r="T36" s="167" t="str">
        <f t="shared" si="22"/>
        <v>III</v>
      </c>
      <c r="U36" s="168" t="str">
        <f t="shared" si="23"/>
        <v>Mejorable</v>
      </c>
      <c r="V36" s="315">
        <v>1</v>
      </c>
      <c r="W36" s="160" t="s">
        <v>318</v>
      </c>
      <c r="X36" s="160" t="s">
        <v>318</v>
      </c>
      <c r="Y36" s="160" t="s">
        <v>318</v>
      </c>
      <c r="Z36" s="160" t="s">
        <v>711</v>
      </c>
      <c r="AA36" s="193" t="s">
        <v>318</v>
      </c>
    </row>
    <row r="37" spans="1:27" s="161" customFormat="1" ht="123.75" customHeight="1">
      <c r="B37" s="235" t="s">
        <v>762</v>
      </c>
      <c r="C37" s="160" t="s">
        <v>654</v>
      </c>
      <c r="D37" s="160" t="s">
        <v>655</v>
      </c>
      <c r="E37" s="160" t="s">
        <v>699</v>
      </c>
      <c r="F37" s="160" t="s">
        <v>311</v>
      </c>
      <c r="G37" s="160" t="s">
        <v>403</v>
      </c>
      <c r="H37" s="160" t="s">
        <v>404</v>
      </c>
      <c r="I37" s="160" t="s">
        <v>405</v>
      </c>
      <c r="J37" s="160" t="s">
        <v>406</v>
      </c>
      <c r="K37" s="160" t="s">
        <v>56</v>
      </c>
      <c r="L37" s="160" t="s">
        <v>56</v>
      </c>
      <c r="M37" s="160" t="s">
        <v>407</v>
      </c>
      <c r="N37" s="160">
        <v>6</v>
      </c>
      <c r="O37" s="160">
        <v>2</v>
      </c>
      <c r="P37" s="160">
        <f t="shared" ref="P37:P38" si="28">N37*O37</f>
        <v>12</v>
      </c>
      <c r="Q37" s="160" t="str">
        <f t="shared" ref="Q37" si="29">IF(P37&lt;2,"O",IF(P37&lt;=4,"(B)",IF(P37&lt;=8,"(M)",IF(P37&lt;=20,"(A)","(MA)"))))</f>
        <v>(A)</v>
      </c>
      <c r="R37" s="160">
        <v>10</v>
      </c>
      <c r="S37" s="160">
        <f t="shared" si="26"/>
        <v>120</v>
      </c>
      <c r="T37" s="167" t="str">
        <f t="shared" si="22"/>
        <v>III</v>
      </c>
      <c r="U37" s="168" t="str">
        <f t="shared" si="23"/>
        <v>Mejorable</v>
      </c>
      <c r="V37" s="160">
        <v>1</v>
      </c>
      <c r="W37" s="160" t="s">
        <v>318</v>
      </c>
      <c r="X37" s="160" t="s">
        <v>318</v>
      </c>
      <c r="Y37" s="160" t="s">
        <v>318</v>
      </c>
      <c r="Z37" s="160" t="s">
        <v>408</v>
      </c>
      <c r="AA37" s="193" t="s">
        <v>318</v>
      </c>
    </row>
    <row r="38" spans="1:27" s="161" customFormat="1" ht="64.5" customHeight="1">
      <c r="B38" s="317" t="s">
        <v>473</v>
      </c>
      <c r="C38" s="313" t="s">
        <v>308</v>
      </c>
      <c r="D38" s="313" t="s">
        <v>501</v>
      </c>
      <c r="E38" s="313" t="s">
        <v>502</v>
      </c>
      <c r="F38" s="313" t="s">
        <v>311</v>
      </c>
      <c r="G38" s="313" t="s">
        <v>403</v>
      </c>
      <c r="H38" s="313" t="s">
        <v>478</v>
      </c>
      <c r="I38" s="313" t="s">
        <v>479</v>
      </c>
      <c r="J38" s="313" t="s">
        <v>480</v>
      </c>
      <c r="K38" s="313" t="s">
        <v>56</v>
      </c>
      <c r="L38" s="318" t="s">
        <v>542</v>
      </c>
      <c r="M38" s="313" t="s">
        <v>481</v>
      </c>
      <c r="N38" s="313">
        <v>6</v>
      </c>
      <c r="O38" s="313">
        <v>3</v>
      </c>
      <c r="P38" s="313">
        <f t="shared" si="28"/>
        <v>18</v>
      </c>
      <c r="Q38" s="313" t="s">
        <v>451</v>
      </c>
      <c r="R38" s="313">
        <v>10</v>
      </c>
      <c r="S38" s="160">
        <f t="shared" si="26"/>
        <v>180</v>
      </c>
      <c r="T38" s="319" t="str">
        <f t="shared" si="22"/>
        <v>II</v>
      </c>
      <c r="U38" s="314" t="str">
        <f t="shared" si="23"/>
        <v>Aceptable con control específico</v>
      </c>
      <c r="V38" s="313">
        <v>1</v>
      </c>
      <c r="W38" s="313" t="s">
        <v>318</v>
      </c>
      <c r="X38" s="313" t="s">
        <v>318</v>
      </c>
      <c r="Y38" s="313" t="s">
        <v>588</v>
      </c>
      <c r="Z38" s="313" t="s">
        <v>589</v>
      </c>
      <c r="AA38" s="240" t="s">
        <v>484</v>
      </c>
    </row>
    <row r="39" spans="1:27" s="123" customFormat="1" ht="18.75" customHeight="1">
      <c r="A39" s="549" t="s">
        <v>503</v>
      </c>
      <c r="B39" s="549"/>
      <c r="C39" s="549"/>
      <c r="D39" s="228" t="s">
        <v>504</v>
      </c>
      <c r="E39" s="227"/>
      <c r="Z39" s="126"/>
    </row>
    <row r="40" spans="1:27" s="123" customFormat="1" ht="18.75" customHeight="1">
      <c r="A40" s="549"/>
      <c r="B40" s="549"/>
      <c r="C40" s="549"/>
      <c r="D40" s="228" t="s">
        <v>487</v>
      </c>
      <c r="E40" s="227"/>
      <c r="Z40" s="126"/>
    </row>
    <row r="41" spans="1:27">
      <c r="W41" s="123"/>
      <c r="X41" s="123"/>
    </row>
    <row r="42" spans="1:27">
      <c r="W42" s="123"/>
      <c r="X42" s="123"/>
    </row>
    <row r="43" spans="1:27">
      <c r="W43" s="123"/>
      <c r="X43" s="123"/>
    </row>
    <row r="44" spans="1:27">
      <c r="W44" s="123"/>
      <c r="X44" s="123"/>
    </row>
    <row r="45" spans="1:27">
      <c r="W45" s="123"/>
      <c r="X45" s="123"/>
    </row>
    <row r="46" spans="1:27">
      <c r="W46" s="123"/>
      <c r="X46" s="123"/>
    </row>
    <row r="47" spans="1:27">
      <c r="W47" s="123"/>
      <c r="X47" s="123"/>
    </row>
    <row r="48" spans="1:27">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row r="363" spans="23:24">
      <c r="W363" s="123"/>
      <c r="X363" s="123"/>
    </row>
    <row r="364" spans="23:24">
      <c r="W364" s="123"/>
      <c r="X364" s="123"/>
    </row>
    <row r="365" spans="23:24">
      <c r="W365" s="123"/>
      <c r="X365" s="123"/>
    </row>
    <row r="366" spans="23:24">
      <c r="W366" s="123"/>
      <c r="X366" s="123"/>
    </row>
    <row r="367" spans="23:24">
      <c r="W367" s="123"/>
      <c r="X367" s="123"/>
    </row>
    <row r="368" spans="23:24">
      <c r="W368" s="123"/>
      <c r="X368" s="123"/>
    </row>
  </sheetData>
  <sheetProtection algorithmName="SHA-512" hashValue="d1KasSnt4rcuhyrdyWozAePU3NzpWXB9XYDMcIVHpkJqbKG8HzKM0GWMcgX7tKx00tP0809jmvjlX+ygC29yUg==" saltValue="HVTOw9T5wuo0hl/oqTj0qw==" spinCount="100000" sheet="1" formatCells="0" formatColumns="0" formatRows="0" insertColumns="0" insertRows="0" insertHyperlinks="0" deleteColumns="0" deleteRows="0" sort="0" pivotTables="0"/>
  <autoFilter ref="G10:I40"/>
  <mergeCells count="24">
    <mergeCell ref="N9:T9"/>
    <mergeCell ref="V9:V10"/>
    <mergeCell ref="W9:AA9"/>
    <mergeCell ref="E9:E10"/>
    <mergeCell ref="F9:F10"/>
    <mergeCell ref="G9:I9"/>
    <mergeCell ref="J9:J10"/>
    <mergeCell ref="K9:M9"/>
    <mergeCell ref="A39:C40"/>
    <mergeCell ref="B2:D5"/>
    <mergeCell ref="E2:Y2"/>
    <mergeCell ref="Z2:AA2"/>
    <mergeCell ref="E3:Y3"/>
    <mergeCell ref="Z3:AA3"/>
    <mergeCell ref="E4:Y5"/>
    <mergeCell ref="Z4:AA4"/>
    <mergeCell ref="Z5:AA5"/>
    <mergeCell ref="B7:D7"/>
    <mergeCell ref="E7:M7"/>
    <mergeCell ref="U7:W7"/>
    <mergeCell ref="X7:Y7"/>
    <mergeCell ref="B9:B10"/>
    <mergeCell ref="C9:C10"/>
    <mergeCell ref="D9:D10"/>
  </mergeCells>
  <conditionalFormatting sqref="F11 S12 P12:Q12 P31:P33 S31:T33 T35 P35:Q35 S25:S26 P25:Q26 P28:Q29 S28:S29">
    <cfRule type="cellIs" dxfId="576" priority="205" operator="equal">
      <formula>"MEDIA"</formula>
    </cfRule>
    <cfRule type="cellIs" dxfId="575" priority="206" operator="equal">
      <formula>"BAJA"</formula>
    </cfRule>
    <cfRule type="cellIs" dxfId="574" priority="207" operator="equal">
      <formula>"MUY ALTA"</formula>
    </cfRule>
  </conditionalFormatting>
  <conditionalFormatting sqref="T35 T25:T26 T28:T29 T31:T33 T12:T15">
    <cfRule type="cellIs" dxfId="573" priority="198" operator="equal">
      <formula>"II"</formula>
    </cfRule>
    <cfRule type="cellIs" dxfId="572" priority="199" operator="equal">
      <formula>"III"</formula>
    </cfRule>
    <cfRule type="cellIs" dxfId="571" priority="200" operator="equal">
      <formula>"I"</formula>
    </cfRule>
    <cfRule type="cellIs" dxfId="570" priority="201" operator="equal">
      <formula>"IV"</formula>
    </cfRule>
  </conditionalFormatting>
  <conditionalFormatting sqref="U35 U25:U26 U28:U29 U31:U33 U12:U15">
    <cfRule type="containsText" dxfId="569" priority="195" operator="containsText" text="Mejorable">
      <formula>NOT(ISERROR(SEARCH("Mejorable",U12)))</formula>
    </cfRule>
    <cfRule type="containsText" dxfId="568" priority="196" operator="containsText" text="Aceptable.">
      <formula>NOT(ISERROR(SEARCH("Aceptable.",U12)))</formula>
    </cfRule>
    <cfRule type="containsText" dxfId="567" priority="197" operator="containsText" text="Aceptable con control específico">
      <formula>NOT(ISERROR(SEARCH("Aceptable con control específico",U12)))</formula>
    </cfRule>
  </conditionalFormatting>
  <conditionalFormatting sqref="V31:V33 V35">
    <cfRule type="containsText" dxfId="566" priority="193" operator="containsText" text="Aceptable con control específico">
      <formula>NOT(ISERROR(SEARCH(("Aceptable con control específico"),(V31))))</formula>
    </cfRule>
    <cfRule type="cellIs" dxfId="565" priority="194" stopIfTrue="1" operator="equal">
      <formula>"Aceptable"</formula>
    </cfRule>
  </conditionalFormatting>
  <conditionalFormatting sqref="T36">
    <cfRule type="cellIs" dxfId="564" priority="156" operator="equal">
      <formula>"II"</formula>
    </cfRule>
    <cfRule type="cellIs" dxfId="563" priority="157" operator="equal">
      <formula>"III"</formula>
    </cfRule>
    <cfRule type="cellIs" dxfId="562" priority="158" operator="equal">
      <formula>"I"</formula>
    </cfRule>
    <cfRule type="cellIs" dxfId="561" priority="159" operator="equal">
      <formula>"IV"</formula>
    </cfRule>
  </conditionalFormatting>
  <conditionalFormatting sqref="U36">
    <cfRule type="containsText" dxfId="560" priority="153" operator="containsText" text="Mejorable">
      <formula>NOT(ISERROR(SEARCH("Mejorable",U36)))</formula>
    </cfRule>
    <cfRule type="containsText" dxfId="559" priority="154" operator="containsText" text="Aceptable.">
      <formula>NOT(ISERROR(SEARCH("Aceptable.",U36)))</formula>
    </cfRule>
    <cfRule type="containsText" dxfId="558" priority="155" operator="containsText" text="Aceptable con control específico">
      <formula>NOT(ISERROR(SEARCH("Aceptable con control específico",U36)))</formula>
    </cfRule>
  </conditionalFormatting>
  <conditionalFormatting sqref="P36">
    <cfRule type="cellIs" dxfId="557" priority="150" operator="equal">
      <formula>"MEDIA"</formula>
    </cfRule>
    <cfRule type="cellIs" dxfId="556" priority="151" operator="equal">
      <formula>"BAJA"</formula>
    </cfRule>
    <cfRule type="cellIs" dxfId="555" priority="152" operator="equal">
      <formula>"MUY ALTA"</formula>
    </cfRule>
  </conditionalFormatting>
  <conditionalFormatting sqref="P19:Q19 S19">
    <cfRule type="cellIs" dxfId="554" priority="140" operator="equal">
      <formula>"MEDIA"</formula>
    </cfRule>
    <cfRule type="cellIs" dxfId="553" priority="141" operator="equal">
      <formula>"BAJA"</formula>
    </cfRule>
    <cfRule type="cellIs" dxfId="552" priority="142" operator="equal">
      <formula>"MUY ALTA"</formula>
    </cfRule>
  </conditionalFormatting>
  <conditionalFormatting sqref="S20 P20:Q20">
    <cfRule type="cellIs" dxfId="551" priority="121" operator="equal">
      <formula>"MEDIA"</formula>
    </cfRule>
  </conditionalFormatting>
  <conditionalFormatting sqref="P21:Q21 S21">
    <cfRule type="cellIs" dxfId="550" priority="118" operator="equal">
      <formula>"MEDIA"</formula>
    </cfRule>
  </conditionalFormatting>
  <conditionalFormatting sqref="T21:T23">
    <cfRule type="cellIs" dxfId="549" priority="117" operator="equal">
      <formula>"II"</formula>
    </cfRule>
    <cfRule type="cellIs" dxfId="548" priority="123" operator="equal">
      <formula>"III"</formula>
    </cfRule>
    <cfRule type="cellIs" dxfId="547" priority="124" operator="equal">
      <formula>"I"</formula>
    </cfRule>
    <cfRule type="cellIs" dxfId="546" priority="125" operator="equal">
      <formula>"IV"</formula>
    </cfRule>
  </conditionalFormatting>
  <conditionalFormatting sqref="U21:U23">
    <cfRule type="containsText" dxfId="545" priority="116" operator="containsText" text="Mejorable">
      <formula>NOT(ISERROR(SEARCH("Mejorable",U21)))</formula>
    </cfRule>
    <cfRule type="containsText" dxfId="544" priority="208" operator="containsText" text="Aceptable con control específico">
      <formula>NOT(ISERROR(SEARCH("Aceptable con control específico",U21)))</formula>
    </cfRule>
  </conditionalFormatting>
  <conditionalFormatting sqref="P22:Q22 S22">
    <cfRule type="cellIs" dxfId="543" priority="115" operator="equal">
      <formula>"MEDIA"</formula>
    </cfRule>
    <cfRule type="cellIs" dxfId="542" priority="209" operator="equal">
      <formula>"BAJA"</formula>
    </cfRule>
    <cfRule type="cellIs" dxfId="541" priority="209" operator="equal">
      <formula>"MUY ALTA"</formula>
    </cfRule>
  </conditionalFormatting>
  <conditionalFormatting sqref="P24:Q24 S24">
    <cfRule type="cellIs" dxfId="540" priority="107" operator="equal">
      <formula>"MEDIA"</formula>
    </cfRule>
    <cfRule type="cellIs" dxfId="539" priority="108" operator="equal">
      <formula>"BAJA"</formula>
    </cfRule>
    <cfRule type="cellIs" dxfId="538" priority="109" operator="equal">
      <formula>"MUY ALTA"</formula>
    </cfRule>
  </conditionalFormatting>
  <conditionalFormatting sqref="T24">
    <cfRule type="cellIs" dxfId="537" priority="100" operator="equal">
      <formula>"II"</formula>
    </cfRule>
    <cfRule type="cellIs" dxfId="536" priority="101" operator="equal">
      <formula>"III"</formula>
    </cfRule>
    <cfRule type="cellIs" dxfId="535" priority="102" operator="equal">
      <formula>"I"</formula>
    </cfRule>
    <cfRule type="cellIs" dxfId="534" priority="103" operator="equal">
      <formula>"IV"</formula>
    </cfRule>
  </conditionalFormatting>
  <conditionalFormatting sqref="U24">
    <cfRule type="containsText" dxfId="533" priority="104" operator="containsText" text="Mejorable">
      <formula>NOT(ISERROR(SEARCH("Mejorable",U24)))</formula>
    </cfRule>
    <cfRule type="containsText" dxfId="532" priority="105" operator="containsText" text="Aceptable.">
      <formula>NOT(ISERROR(SEARCH("Aceptable.",U24)))</formula>
    </cfRule>
    <cfRule type="containsText" dxfId="531" priority="106" operator="containsText" text="Aceptable con control específico">
      <formula>NOT(ISERROR(SEARCH("Aceptable con control específico",U24)))</formula>
    </cfRule>
  </conditionalFormatting>
  <conditionalFormatting sqref="P34:Q34 S34:S38">
    <cfRule type="cellIs" dxfId="530" priority="92" operator="equal">
      <formula>"MEDIA"</formula>
    </cfRule>
    <cfRule type="cellIs" dxfId="529" priority="97" operator="equal">
      <formula>"BAJA"</formula>
    </cfRule>
    <cfRule type="cellIs" dxfId="528" priority="98" operator="equal">
      <formula>"MUY ALTA"</formula>
    </cfRule>
  </conditionalFormatting>
  <conditionalFormatting sqref="T34">
    <cfRule type="cellIs" dxfId="527" priority="91" operator="equal">
      <formula>"II"</formula>
    </cfRule>
    <cfRule type="cellIs" dxfId="526" priority="94" operator="equal">
      <formula>"III"</formula>
    </cfRule>
    <cfRule type="cellIs" dxfId="525" priority="95" operator="equal">
      <formula>"I"</formula>
    </cfRule>
    <cfRule type="cellIs" dxfId="524" priority="96" operator="equal">
      <formula>"IV"</formula>
    </cfRule>
  </conditionalFormatting>
  <conditionalFormatting sqref="U34">
    <cfRule type="containsText" dxfId="523" priority="90" operator="containsText" text="Aceptable.">
      <formula>NOT(ISERROR(SEARCH("Aceptable.",U34)))</formula>
    </cfRule>
    <cfRule type="containsText" dxfId="522" priority="90" operator="containsText" text="Mejorable">
      <formula>NOT(ISERROR(SEARCH("Mejorable",U34)))</formula>
    </cfRule>
    <cfRule type="containsText" dxfId="521" priority="93" operator="containsText" text="Aceptable con control específico">
      <formula>NOT(ISERROR(SEARCH("Aceptable con control específico",U34)))</formula>
    </cfRule>
  </conditionalFormatting>
  <conditionalFormatting sqref="P23:Q23 S23">
    <cfRule type="cellIs" dxfId="520" priority="87" operator="equal">
      <formula>"MEDIA"</formula>
    </cfRule>
    <cfRule type="cellIs" dxfId="519" priority="87" operator="equal">
      <formula>"BAJA"</formula>
    </cfRule>
    <cfRule type="cellIs" dxfId="518" priority="87" operator="equal">
      <formula>"MUY ALTA"</formula>
    </cfRule>
  </conditionalFormatting>
  <conditionalFormatting sqref="P27:Q27 S27">
    <cfRule type="cellIs" dxfId="517" priority="77" operator="equal">
      <formula>"MEDIA"</formula>
    </cfRule>
    <cfRule type="cellIs" dxfId="516" priority="78" operator="equal">
      <formula>"BAJA"</formula>
    </cfRule>
    <cfRule type="cellIs" dxfId="515" priority="79" operator="equal">
      <formula>"MUY ALTA"</formula>
    </cfRule>
  </conditionalFormatting>
  <conditionalFormatting sqref="T27">
    <cfRule type="cellIs" dxfId="514" priority="73" operator="equal">
      <formula>"II"</formula>
    </cfRule>
    <cfRule type="cellIs" dxfId="513" priority="74" operator="equal">
      <formula>"III"</formula>
    </cfRule>
    <cfRule type="cellIs" dxfId="512" priority="75" operator="equal">
      <formula>"I"</formula>
    </cfRule>
    <cfRule type="cellIs" dxfId="511" priority="76" operator="equal">
      <formula>"IV"</formula>
    </cfRule>
  </conditionalFormatting>
  <conditionalFormatting sqref="U27">
    <cfRule type="containsText" dxfId="510" priority="70" operator="containsText" text="Mejorable">
      <formula>NOT(ISERROR(SEARCH("Mejorable",U27)))</formula>
    </cfRule>
    <cfRule type="containsText" dxfId="509" priority="71" operator="containsText" text="Aceptable.">
      <formula>NOT(ISERROR(SEARCH("Aceptable.",U27)))</formula>
    </cfRule>
    <cfRule type="containsText" dxfId="508" priority="72" operator="containsText" text="Aceptable con control específico">
      <formula>NOT(ISERROR(SEARCH("Aceptable con control específico",U27)))</formula>
    </cfRule>
  </conditionalFormatting>
  <conditionalFormatting sqref="P30 S30:T30">
    <cfRule type="cellIs" dxfId="507" priority="67" operator="equal">
      <formula>"MEDIA"</formula>
    </cfRule>
    <cfRule type="cellIs" dxfId="506" priority="68" operator="equal">
      <formula>"BAJA"</formula>
    </cfRule>
    <cfRule type="cellIs" dxfId="505" priority="69" operator="equal">
      <formula>"MUY ALTA"</formula>
    </cfRule>
  </conditionalFormatting>
  <conditionalFormatting sqref="Q30">
    <cfRule type="cellIs" dxfId="504" priority="61" operator="equal">
      <formula>"MEDIA"</formula>
    </cfRule>
    <cfRule type="cellIs" dxfId="503" priority="62" operator="equal">
      <formula>"BAJA"</formula>
    </cfRule>
    <cfRule type="cellIs" dxfId="502" priority="63" operator="equal">
      <formula>"MUY ALTA"</formula>
    </cfRule>
  </conditionalFormatting>
  <conditionalFormatting sqref="T30">
    <cfRule type="cellIs" dxfId="501" priority="57" operator="equal">
      <formula>"II"</formula>
    </cfRule>
    <cfRule type="cellIs" dxfId="500" priority="58" operator="equal">
      <formula>"III"</formula>
    </cfRule>
    <cfRule type="cellIs" dxfId="499" priority="59" operator="equal">
      <formula>"I"</formula>
    </cfRule>
    <cfRule type="cellIs" dxfId="498" priority="60" operator="equal">
      <formula>"IV"</formula>
    </cfRule>
  </conditionalFormatting>
  <conditionalFormatting sqref="U30">
    <cfRule type="containsText" dxfId="497" priority="64" operator="containsText" text="Mejorable">
      <formula>NOT(ISERROR(SEARCH("Mejorable",U30)))</formula>
    </cfRule>
    <cfRule type="containsText" dxfId="496" priority="65" operator="containsText" text="Aceptable.">
      <formula>NOT(ISERROR(SEARCH("Aceptable.",U30)))</formula>
    </cfRule>
    <cfRule type="containsText" dxfId="495" priority="66" operator="containsText" text="Aceptable con control específico">
      <formula>NOT(ISERROR(SEARCH("Aceptable con control específico",U30)))</formula>
    </cfRule>
  </conditionalFormatting>
  <conditionalFormatting sqref="P37:Q37">
    <cfRule type="cellIs" dxfId="494" priority="54" operator="equal">
      <formula>"MEDIA"</formula>
    </cfRule>
  </conditionalFormatting>
  <conditionalFormatting sqref="T37">
    <cfRule type="cellIs" dxfId="493" priority="50" operator="equal">
      <formula>"III"</formula>
    </cfRule>
    <cfRule type="cellIs" dxfId="492" priority="50" operator="equal">
      <formula>"II"</formula>
    </cfRule>
  </conditionalFormatting>
  <conditionalFormatting sqref="U37">
    <cfRule type="containsText" dxfId="491" priority="47" operator="containsText" text="Mejorable">
      <formula>NOT(ISERROR(SEARCH("Mejorable",U37)))</formula>
    </cfRule>
    <cfRule type="containsText" dxfId="490" priority="48" operator="containsText" text="Aceptable.">
      <formula>NOT(ISERROR(SEARCH("Aceptable.",U37)))</formula>
    </cfRule>
    <cfRule type="containsText" dxfId="489" priority="51" operator="containsText" text="Aceptable con control específico">
      <formula>NOT(ISERROR(SEARCH("Aceptable con control específico",U37)))</formula>
    </cfRule>
  </conditionalFormatting>
  <conditionalFormatting sqref="P38">
    <cfRule type="cellIs" dxfId="488" priority="44" operator="equal">
      <formula>"MEDIA"</formula>
    </cfRule>
    <cfRule type="cellIs" dxfId="487" priority="45" operator="equal">
      <formula>"BAJA"</formula>
    </cfRule>
    <cfRule type="cellIs" dxfId="486" priority="46" operator="equal">
      <formula>"MUY ALTA"</formula>
    </cfRule>
  </conditionalFormatting>
  <conditionalFormatting sqref="T38">
    <cfRule type="cellIs" dxfId="485" priority="41" operator="equal">
      <formula>"MEDIA"</formula>
    </cfRule>
    <cfRule type="cellIs" dxfId="484" priority="42" operator="equal">
      <formula>"BAJA"</formula>
    </cfRule>
    <cfRule type="cellIs" dxfId="483" priority="43" operator="equal">
      <formula>"MUY ALTA"</formula>
    </cfRule>
  </conditionalFormatting>
  <conditionalFormatting sqref="T38">
    <cfRule type="cellIs" dxfId="482" priority="35" operator="equal">
      <formula>"II"</formula>
    </cfRule>
    <cfRule type="cellIs" dxfId="481" priority="36" operator="equal">
      <formula>"III"</formula>
    </cfRule>
    <cfRule type="cellIs" dxfId="480" priority="37" operator="equal">
      <formula>"I"</formula>
    </cfRule>
    <cfRule type="cellIs" dxfId="479" priority="38" operator="equal">
      <formula>"IV"</formula>
    </cfRule>
  </conditionalFormatting>
  <conditionalFormatting sqref="U38">
    <cfRule type="containsText" dxfId="478" priority="32" operator="containsText" text="Mejorable">
      <formula>NOT(ISERROR(SEARCH("Mejorable",U38)))</formula>
    </cfRule>
    <cfRule type="containsText" dxfId="477" priority="33" operator="containsText" text="Aceptable.">
      <formula>NOT(ISERROR(SEARCH("Aceptable.",U38)))</formula>
    </cfRule>
    <cfRule type="containsText" dxfId="476" priority="34" operator="containsText" text="Aceptable con control específico">
      <formula>NOT(ISERROR(SEARCH("Aceptable con control específico",U38)))</formula>
    </cfRule>
  </conditionalFormatting>
  <conditionalFormatting sqref="V38">
    <cfRule type="containsText" dxfId="475" priority="39" operator="containsText" text="Aceptable con control específico">
      <formula>NOT(ISERROR(SEARCH(("Aceptable con control específico"),(V38))))</formula>
    </cfRule>
    <cfRule type="cellIs" dxfId="474" priority="40" stopIfTrue="1" operator="equal">
      <formula>"Aceptable"</formula>
    </cfRule>
  </conditionalFormatting>
  <conditionalFormatting sqref="G11">
    <cfRule type="cellIs" dxfId="473" priority="29" operator="equal">
      <formula>"MEDIA"</formula>
    </cfRule>
    <cfRule type="cellIs" dxfId="472" priority="30" operator="equal">
      <formula>"BAJA"</formula>
    </cfRule>
    <cfRule type="cellIs" dxfId="471" priority="31" operator="equal">
      <formula>"MUY ALTA"</formula>
    </cfRule>
  </conditionalFormatting>
  <conditionalFormatting sqref="W11:AA11 H11:S11">
    <cfRule type="cellIs" dxfId="470" priority="25" operator="equal">
      <formula>"MEDIA"</formula>
    </cfRule>
    <cfRule type="cellIs" dxfId="469" priority="26" operator="equal">
      <formula>"BAJA"</formula>
    </cfRule>
    <cfRule type="cellIs" dxfId="468" priority="27" operator="equal">
      <formula>"MUY ALTA"</formula>
    </cfRule>
  </conditionalFormatting>
  <conditionalFormatting sqref="T11">
    <cfRule type="cellIs" dxfId="467" priority="18" operator="equal">
      <formula>"II"</formula>
    </cfRule>
    <cfRule type="cellIs" dxfId="466" priority="19" operator="equal">
      <formula>"III"</formula>
    </cfRule>
    <cfRule type="cellIs" dxfId="465" priority="20" operator="equal">
      <formula>"I"</formula>
    </cfRule>
    <cfRule type="cellIs" dxfId="464" priority="21" operator="equal">
      <formula>"IV"</formula>
    </cfRule>
  </conditionalFormatting>
  <conditionalFormatting sqref="U11">
    <cfRule type="containsText" dxfId="463" priority="22" operator="containsText" text="Mejorable">
      <formula>NOT(ISERROR(SEARCH("Mejorable",U11)))</formula>
    </cfRule>
    <cfRule type="containsText" dxfId="462" priority="23" operator="containsText" text="Aceptable.">
      <formula>NOT(ISERROR(SEARCH("Aceptable.",U11)))</formula>
    </cfRule>
    <cfRule type="containsText" dxfId="461" priority="24" operator="containsText" text="Aceptable con control específico">
      <formula>NOT(ISERROR(SEARCH("Aceptable con control específico",U11)))</formula>
    </cfRule>
  </conditionalFormatting>
  <conditionalFormatting sqref="W11 Z11:AA11">
    <cfRule type="cellIs" dxfId="460" priority="28" operator="equal">
      <formula>"ALTA"</formula>
    </cfRule>
  </conditionalFormatting>
  <conditionalFormatting sqref="P13:Q18 S13:S18">
    <cfRule type="cellIs" dxfId="459" priority="11" operator="equal">
      <formula>"MEDIA"</formula>
    </cfRule>
  </conditionalFormatting>
  <conditionalFormatting sqref="T16:T18 T20">
    <cfRule type="cellIs" dxfId="458" priority="10" operator="equal">
      <formula>"II"</formula>
    </cfRule>
    <cfRule type="cellIs" dxfId="457" priority="12" operator="equal">
      <formula>"IV"</formula>
    </cfRule>
    <cfRule type="cellIs" dxfId="456" priority="211" operator="equal">
      <formula>"I"</formula>
    </cfRule>
  </conditionalFormatting>
  <conditionalFormatting sqref="U16:U18 U20">
    <cfRule type="containsText" dxfId="455" priority="8" operator="containsText" text="Aceptable con control específico">
      <formula>NOT(ISERROR(SEARCH("Aceptable con control específico",U16)))</formula>
    </cfRule>
    <cfRule type="containsText" dxfId="454" priority="8" operator="containsText" text="Mejorable">
      <formula>NOT(ISERROR(SEARCH("Mejorable",U16)))</formula>
    </cfRule>
    <cfRule type="containsText" dxfId="453" priority="9" operator="containsText" text="Aceptable.">
      <formula>NOT(ISERROR(SEARCH("Aceptable.",U16)))</formula>
    </cfRule>
  </conditionalFormatting>
  <conditionalFormatting sqref="T19">
    <cfRule type="cellIs" dxfId="452" priority="4" operator="equal">
      <formula>"II"</formula>
    </cfRule>
    <cfRule type="cellIs" dxfId="451" priority="5" operator="equal">
      <formula>"III"</formula>
    </cfRule>
    <cfRule type="cellIs" dxfId="450" priority="6" operator="equal">
      <formula>"I"</formula>
    </cfRule>
    <cfRule type="cellIs" dxfId="449" priority="7" operator="equal">
      <formula>"IV"</formula>
    </cfRule>
  </conditionalFormatting>
  <conditionalFormatting sqref="U19">
    <cfRule type="containsText" dxfId="448" priority="1" operator="containsText" text="Mejorable">
      <formula>NOT(ISERROR(SEARCH("Mejorable",U19)))</formula>
    </cfRule>
    <cfRule type="containsText" dxfId="447" priority="2" operator="containsText" text="Aceptable.">
      <formula>NOT(ISERROR(SEARCH("Aceptable.",U19)))</formula>
    </cfRule>
    <cfRule type="containsText" dxfId="446" priority="3" operator="containsText" text="Aceptable con control específico">
      <formula>NOT(ISERROR(SEARCH("Aceptable con control específico",U19)))</formula>
    </cfRule>
  </conditionalFormatting>
  <dataValidations count="3">
    <dataValidation type="list" errorStyle="warning" allowBlank="1" showInputMessage="1" showErrorMessage="1" errorTitle="COLOQUE SOLO" error="1,2,3, O 4" sqref="O19">
      <formula1>"4,3,2,1"</formula1>
    </dataValidation>
    <dataValidation type="list" allowBlank="1" showInputMessage="1" showErrorMessage="1" sqref="N19">
      <formula1>"2,6,10"</formula1>
    </dataValidation>
    <dataValidation type="list" allowBlank="1" showInputMessage="1" showErrorMessage="1" sqref="R19">
      <formula1>"10,25,60,100"</formula1>
    </dataValidation>
  </dataValidations>
  <pageMargins left="0.7" right="0.7" top="0.75" bottom="0.75" header="0.3" footer="0.3"/>
  <pageSetup scale="18"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AA361"/>
  <sheetViews>
    <sheetView view="pageBreakPreview" zoomScale="55" zoomScaleNormal="71" zoomScaleSheetLayoutView="55" workbookViewId="0">
      <selection activeCell="H12" sqref="H12"/>
    </sheetView>
  </sheetViews>
  <sheetFormatPr baseColWidth="10" defaultColWidth="11.42578125" defaultRowHeight="15"/>
  <cols>
    <col min="1" max="1" width="2" style="127" customWidth="1"/>
    <col min="2" max="3" width="15.28515625" style="127" customWidth="1"/>
    <col min="4" max="4" width="18.7109375" style="127" customWidth="1"/>
    <col min="5" max="5" width="23.425781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2.42578125" style="127" customWidth="1"/>
    <col min="24" max="24" width="11.140625" style="127" customWidth="1"/>
    <col min="25" max="25" width="11"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767</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126.95" customHeight="1">
      <c r="B11" s="186" t="s">
        <v>307</v>
      </c>
      <c r="C11" s="187" t="s">
        <v>308</v>
      </c>
      <c r="D11" s="187" t="s">
        <v>309</v>
      </c>
      <c r="E11" s="187" t="s">
        <v>310</v>
      </c>
      <c r="F11" s="187" t="s">
        <v>311</v>
      </c>
      <c r="G11" s="187" t="s">
        <v>312</v>
      </c>
      <c r="H11" s="187" t="s">
        <v>313</v>
      </c>
      <c r="I11" s="187" t="s">
        <v>314</v>
      </c>
      <c r="J11" s="187" t="s">
        <v>315</v>
      </c>
      <c r="K11" s="187" t="s">
        <v>56</v>
      </c>
      <c r="L11" s="187" t="s">
        <v>316</v>
      </c>
      <c r="M11" s="237" t="s">
        <v>317</v>
      </c>
      <c r="N11" s="187">
        <v>2</v>
      </c>
      <c r="O11" s="187">
        <v>4</v>
      </c>
      <c r="P11" s="187">
        <f>N11*O11</f>
        <v>8</v>
      </c>
      <c r="Q11" s="187" t="str">
        <f>IF(P11&lt;2,"O",IF(P11&lt;=4,"(B)",IF(P11&lt;=8,"(M)",IF(P11&lt;=20,"(A)","(MA)"))))</f>
        <v>(M)</v>
      </c>
      <c r="R11" s="187">
        <v>10</v>
      </c>
      <c r="S11" s="187">
        <f>P11*R11</f>
        <v>80</v>
      </c>
      <c r="T11" s="188" t="str">
        <f>IF(S11&lt;20,"O",IF(S11&lt;=20,"IV",IF(S11&lt;=120,"III",IF(S11&lt;=500,"II","I"))))</f>
        <v>III</v>
      </c>
      <c r="U11" s="189" t="str">
        <f>IF(T11="I","No aceptable",IF(T11="II","Aceptable con control específico",IF(T11="III","Mejorable","Aceptable.")))</f>
        <v>Mejorable</v>
      </c>
      <c r="V11" s="190"/>
      <c r="W11" s="187" t="s">
        <v>318</v>
      </c>
      <c r="X11" s="187" t="s">
        <v>318</v>
      </c>
      <c r="Y11" s="187" t="s">
        <v>318</v>
      </c>
      <c r="Z11" s="187" t="s">
        <v>319</v>
      </c>
      <c r="AA11" s="191" t="s">
        <v>318</v>
      </c>
    </row>
    <row r="12" spans="2:27" ht="127.5">
      <c r="B12" s="192" t="s">
        <v>307</v>
      </c>
      <c r="C12" s="160" t="s">
        <v>308</v>
      </c>
      <c r="D12" s="160" t="s">
        <v>309</v>
      </c>
      <c r="E12" s="160" t="s">
        <v>320</v>
      </c>
      <c r="F12" s="160" t="s">
        <v>311</v>
      </c>
      <c r="G12" s="160" t="s">
        <v>321</v>
      </c>
      <c r="H12" s="160" t="s">
        <v>322</v>
      </c>
      <c r="I12" s="203" t="s">
        <v>323</v>
      </c>
      <c r="J12" s="160" t="s">
        <v>324</v>
      </c>
      <c r="K12" s="160" t="s">
        <v>56</v>
      </c>
      <c r="L12" s="160" t="s">
        <v>325</v>
      </c>
      <c r="M12" s="160" t="s">
        <v>326</v>
      </c>
      <c r="N12" s="160">
        <v>2</v>
      </c>
      <c r="O12" s="160">
        <v>2</v>
      </c>
      <c r="P12" s="160">
        <f t="shared" ref="P12:P29" si="0">N12*O12</f>
        <v>4</v>
      </c>
      <c r="Q12" s="160" t="str">
        <f t="shared" ref="Q12:Q29" si="1">IF(P12&lt;2,"O",IF(P12&lt;=4,"(B)",IF(P12&lt;=8,"(M)",IF(P12&lt;=20,"(A)","(MA)"))))</f>
        <v>(B)</v>
      </c>
      <c r="R12" s="160">
        <v>25</v>
      </c>
      <c r="S12" s="160">
        <f t="shared" ref="S12:S29" si="2">P12*R12</f>
        <v>100</v>
      </c>
      <c r="T12" s="167" t="str">
        <f t="shared" ref="T12:T29" si="3">IF(S12&lt;20,"O",IF(S12&lt;=20,"IV",IF(S12&lt;=120,"III",IF(S12&lt;=500,"II","I"))))</f>
        <v>III</v>
      </c>
      <c r="U12" s="168" t="str">
        <f t="shared" ref="U12:U29" si="4">IF(T12="I","No aceptable",IF(T12="II","Aceptable con control específico",IF(T12="III","Mejorable","Aceptable.")))</f>
        <v>Mejorable</v>
      </c>
      <c r="V12" s="160"/>
      <c r="W12" s="160" t="s">
        <v>318</v>
      </c>
      <c r="X12" s="160" t="s">
        <v>318</v>
      </c>
      <c r="Y12" s="160" t="s">
        <v>318</v>
      </c>
      <c r="Z12" s="160" t="s">
        <v>575</v>
      </c>
      <c r="AA12" s="193" t="s">
        <v>507</v>
      </c>
    </row>
    <row r="13" spans="2:27" ht="409.5">
      <c r="B13" s="225" t="s">
        <v>307</v>
      </c>
      <c r="C13" s="169" t="s">
        <v>308</v>
      </c>
      <c r="D13" s="169" t="s">
        <v>309</v>
      </c>
      <c r="E13" s="169" t="s">
        <v>329</v>
      </c>
      <c r="F13" s="169" t="s">
        <v>311</v>
      </c>
      <c r="G13" s="226" t="s">
        <v>330</v>
      </c>
      <c r="H13" s="226" t="s">
        <v>331</v>
      </c>
      <c r="I13" s="226" t="s">
        <v>332</v>
      </c>
      <c r="J13" s="226" t="s">
        <v>333</v>
      </c>
      <c r="K13" s="160" t="s">
        <v>334</v>
      </c>
      <c r="L13" s="160" t="s">
        <v>335</v>
      </c>
      <c r="M13" s="238" t="s">
        <v>336</v>
      </c>
      <c r="N13" s="160">
        <v>2</v>
      </c>
      <c r="O13" s="160">
        <v>3</v>
      </c>
      <c r="P13" s="160">
        <f t="shared" si="0"/>
        <v>6</v>
      </c>
      <c r="Q13" s="160" t="str">
        <f t="shared" si="1"/>
        <v>(M)</v>
      </c>
      <c r="R13" s="160">
        <v>10</v>
      </c>
      <c r="S13" s="160">
        <f t="shared" si="2"/>
        <v>60</v>
      </c>
      <c r="T13" s="167" t="str">
        <f t="shared" si="3"/>
        <v>III</v>
      </c>
      <c r="U13" s="168" t="str">
        <f t="shared" si="4"/>
        <v>Mejorable</v>
      </c>
      <c r="V13" s="160"/>
      <c r="W13" s="160" t="s">
        <v>318</v>
      </c>
      <c r="X13" s="160" t="s">
        <v>318</v>
      </c>
      <c r="Y13" s="160" t="s">
        <v>318</v>
      </c>
      <c r="Z13" s="160" t="s">
        <v>337</v>
      </c>
      <c r="AA13" s="193" t="s">
        <v>318</v>
      </c>
    </row>
    <row r="14" spans="2:27" ht="229.5">
      <c r="B14" s="192" t="s">
        <v>307</v>
      </c>
      <c r="C14" s="169" t="s">
        <v>308</v>
      </c>
      <c r="D14" s="169" t="s">
        <v>309</v>
      </c>
      <c r="E14" s="169" t="s">
        <v>329</v>
      </c>
      <c r="F14" s="169" t="s">
        <v>311</v>
      </c>
      <c r="G14" s="169" t="s">
        <v>338</v>
      </c>
      <c r="H14" s="160" t="s">
        <v>339</v>
      </c>
      <c r="I14" s="226" t="s">
        <v>340</v>
      </c>
      <c r="J14" s="226" t="s">
        <v>341</v>
      </c>
      <c r="K14" s="160" t="s">
        <v>56</v>
      </c>
      <c r="L14" s="160" t="s">
        <v>342</v>
      </c>
      <c r="M14" s="160" t="s">
        <v>56</v>
      </c>
      <c r="N14" s="160">
        <v>6</v>
      </c>
      <c r="O14" s="160">
        <v>3</v>
      </c>
      <c r="P14" s="160">
        <f t="shared" si="0"/>
        <v>18</v>
      </c>
      <c r="Q14" s="160" t="str">
        <f t="shared" si="1"/>
        <v>(A)</v>
      </c>
      <c r="R14" s="160">
        <v>10</v>
      </c>
      <c r="S14" s="160">
        <f t="shared" si="2"/>
        <v>180</v>
      </c>
      <c r="T14" s="167" t="str">
        <f t="shared" si="3"/>
        <v>II</v>
      </c>
      <c r="U14" s="168" t="str">
        <f t="shared" si="4"/>
        <v>Aceptable con control específico</v>
      </c>
      <c r="V14" s="160"/>
      <c r="W14" s="160" t="s">
        <v>318</v>
      </c>
      <c r="X14" s="160" t="s">
        <v>318</v>
      </c>
      <c r="Y14" s="160" t="s">
        <v>318</v>
      </c>
      <c r="Z14" s="226" t="s">
        <v>343</v>
      </c>
      <c r="AA14" s="193" t="s">
        <v>318</v>
      </c>
    </row>
    <row r="15" spans="2:27" ht="229.5">
      <c r="B15" s="192" t="s">
        <v>307</v>
      </c>
      <c r="C15" s="169" t="s">
        <v>308</v>
      </c>
      <c r="D15" s="169" t="s">
        <v>309</v>
      </c>
      <c r="E15" s="169" t="s">
        <v>329</v>
      </c>
      <c r="F15" s="169" t="s">
        <v>311</v>
      </c>
      <c r="G15" s="169" t="s">
        <v>338</v>
      </c>
      <c r="H15" s="160" t="s">
        <v>344</v>
      </c>
      <c r="I15" s="226" t="s">
        <v>345</v>
      </c>
      <c r="J15" s="226" t="s">
        <v>346</v>
      </c>
      <c r="K15" s="160" t="s">
        <v>56</v>
      </c>
      <c r="L15" s="160" t="s">
        <v>347</v>
      </c>
      <c r="M15" s="160" t="s">
        <v>348</v>
      </c>
      <c r="N15" s="160">
        <v>2</v>
      </c>
      <c r="O15" s="160">
        <v>3</v>
      </c>
      <c r="P15" s="160">
        <f t="shared" si="0"/>
        <v>6</v>
      </c>
      <c r="Q15" s="160" t="str">
        <f t="shared" si="1"/>
        <v>(M)</v>
      </c>
      <c r="R15" s="160">
        <v>10</v>
      </c>
      <c r="S15" s="160">
        <f t="shared" si="2"/>
        <v>60</v>
      </c>
      <c r="T15" s="167" t="str">
        <f t="shared" ref="T15" si="5">IF(S15&lt;20,"O",IF(S15&lt;=20,"IV",IF(S15&lt;=120,"III",IF(S15&lt;=500,"II","I"))))</f>
        <v>III</v>
      </c>
      <c r="U15" s="168" t="str">
        <f t="shared" ref="U15" si="6">IF(T15="I","No aceptable",IF(T15="II","Aceptable con control específico",IF(T15="III","Mejorable","Aceptable.")))</f>
        <v>Mejorable</v>
      </c>
      <c r="V15" s="160"/>
      <c r="W15" s="160" t="s">
        <v>318</v>
      </c>
      <c r="X15" s="160" t="s">
        <v>318</v>
      </c>
      <c r="Y15" s="160" t="s">
        <v>318</v>
      </c>
      <c r="Z15" s="160" t="s">
        <v>349</v>
      </c>
      <c r="AA15" s="193" t="s">
        <v>318</v>
      </c>
    </row>
    <row r="16" spans="2:27" ht="153">
      <c r="B16" s="192" t="s">
        <v>307</v>
      </c>
      <c r="C16" s="169" t="s">
        <v>308</v>
      </c>
      <c r="D16" s="169" t="s">
        <v>309</v>
      </c>
      <c r="E16" s="169" t="s">
        <v>329</v>
      </c>
      <c r="F16" s="169" t="s">
        <v>311</v>
      </c>
      <c r="G16" s="169" t="s">
        <v>338</v>
      </c>
      <c r="H16" s="226" t="s">
        <v>350</v>
      </c>
      <c r="I16" s="226" t="s">
        <v>351</v>
      </c>
      <c r="J16" s="226" t="s">
        <v>352</v>
      </c>
      <c r="K16" s="169" t="s">
        <v>353</v>
      </c>
      <c r="L16" s="160" t="s">
        <v>56</v>
      </c>
      <c r="M16" s="160" t="s">
        <v>354</v>
      </c>
      <c r="N16" s="160">
        <v>6</v>
      </c>
      <c r="O16" s="160">
        <v>4</v>
      </c>
      <c r="P16" s="160">
        <f t="shared" si="0"/>
        <v>24</v>
      </c>
      <c r="Q16" s="160" t="str">
        <f t="shared" si="1"/>
        <v>(MA)</v>
      </c>
      <c r="R16" s="160">
        <v>10</v>
      </c>
      <c r="S16" s="160">
        <f t="shared" si="2"/>
        <v>240</v>
      </c>
      <c r="T16" s="167" t="str">
        <f t="shared" si="3"/>
        <v>II</v>
      </c>
      <c r="U16" s="168" t="str">
        <f t="shared" si="4"/>
        <v>Aceptable con control específico</v>
      </c>
      <c r="V16" s="160"/>
      <c r="W16" s="160" t="s">
        <v>318</v>
      </c>
      <c r="X16" s="160" t="s">
        <v>318</v>
      </c>
      <c r="Y16" s="160" t="s">
        <v>318</v>
      </c>
      <c r="Z16" s="241" t="s">
        <v>355</v>
      </c>
      <c r="AA16" s="193" t="s">
        <v>318</v>
      </c>
    </row>
    <row r="17" spans="1:27" ht="127.5">
      <c r="B17" s="225" t="s">
        <v>307</v>
      </c>
      <c r="C17" s="169" t="s">
        <v>308</v>
      </c>
      <c r="D17" s="169" t="s">
        <v>309</v>
      </c>
      <c r="E17" s="169" t="s">
        <v>329</v>
      </c>
      <c r="F17" s="169" t="s">
        <v>311</v>
      </c>
      <c r="G17" s="169" t="s">
        <v>338</v>
      </c>
      <c r="H17" s="226" t="s">
        <v>356</v>
      </c>
      <c r="I17" s="226" t="s">
        <v>357</v>
      </c>
      <c r="J17" s="226" t="s">
        <v>358</v>
      </c>
      <c r="K17" s="160" t="s">
        <v>353</v>
      </c>
      <c r="L17" s="160" t="s">
        <v>335</v>
      </c>
      <c r="M17" s="160" t="s">
        <v>348</v>
      </c>
      <c r="N17" s="160">
        <v>6</v>
      </c>
      <c r="O17" s="160">
        <v>3</v>
      </c>
      <c r="P17" s="160">
        <f t="shared" si="0"/>
        <v>18</v>
      </c>
      <c r="Q17" s="160" t="str">
        <f t="shared" si="1"/>
        <v>(A)</v>
      </c>
      <c r="R17" s="160">
        <v>10</v>
      </c>
      <c r="S17" s="160">
        <f t="shared" si="2"/>
        <v>180</v>
      </c>
      <c r="T17" s="167" t="str">
        <f t="shared" si="3"/>
        <v>II</v>
      </c>
      <c r="U17" s="168" t="str">
        <f t="shared" si="4"/>
        <v>Aceptable con control específico</v>
      </c>
      <c r="V17" s="160"/>
      <c r="W17" s="160" t="s">
        <v>318</v>
      </c>
      <c r="X17" s="160" t="s">
        <v>318</v>
      </c>
      <c r="Y17" s="160" t="s">
        <v>318</v>
      </c>
      <c r="Z17" s="241" t="s">
        <v>359</v>
      </c>
      <c r="AA17" s="193" t="s">
        <v>318</v>
      </c>
    </row>
    <row r="18" spans="1:27" ht="318.75">
      <c r="B18" s="192" t="s">
        <v>307</v>
      </c>
      <c r="C18" s="169" t="s">
        <v>308</v>
      </c>
      <c r="D18" s="169" t="s">
        <v>309</v>
      </c>
      <c r="E18" s="169" t="s">
        <v>329</v>
      </c>
      <c r="F18" s="169" t="s">
        <v>311</v>
      </c>
      <c r="G18" s="169" t="s">
        <v>338</v>
      </c>
      <c r="H18" s="226" t="s">
        <v>360</v>
      </c>
      <c r="I18" s="226" t="s">
        <v>361</v>
      </c>
      <c r="J18" s="226" t="s">
        <v>362</v>
      </c>
      <c r="K18" s="160" t="s">
        <v>353</v>
      </c>
      <c r="L18" s="160" t="s">
        <v>56</v>
      </c>
      <c r="M18" s="160" t="s">
        <v>363</v>
      </c>
      <c r="N18" s="160">
        <v>6</v>
      </c>
      <c r="O18" s="160">
        <v>3</v>
      </c>
      <c r="P18" s="160">
        <f t="shared" si="0"/>
        <v>18</v>
      </c>
      <c r="Q18" s="160" t="str">
        <f t="shared" si="1"/>
        <v>(A)</v>
      </c>
      <c r="R18" s="160">
        <v>10</v>
      </c>
      <c r="S18" s="160">
        <f t="shared" si="2"/>
        <v>180</v>
      </c>
      <c r="T18" s="167" t="str">
        <f t="shared" si="3"/>
        <v>II</v>
      </c>
      <c r="U18" s="168" t="str">
        <f t="shared" si="4"/>
        <v>Aceptable con control específico</v>
      </c>
      <c r="V18" s="160"/>
      <c r="W18" s="160" t="s">
        <v>318</v>
      </c>
      <c r="X18" s="160" t="s">
        <v>318</v>
      </c>
      <c r="Y18" s="160" t="s">
        <v>318</v>
      </c>
      <c r="Z18" s="241" t="s">
        <v>364</v>
      </c>
      <c r="AA18" s="193" t="s">
        <v>318</v>
      </c>
    </row>
    <row r="19" spans="1:27" s="229" customFormat="1" ht="281.25" customHeight="1">
      <c r="B19" s="192" t="s">
        <v>307</v>
      </c>
      <c r="C19" s="169" t="s">
        <v>308</v>
      </c>
      <c r="D19" s="169" t="s">
        <v>309</v>
      </c>
      <c r="E19" s="169" t="s">
        <v>365</v>
      </c>
      <c r="F19" s="169" t="s">
        <v>311</v>
      </c>
      <c r="G19" s="169" t="s">
        <v>338</v>
      </c>
      <c r="H19" s="226" t="s">
        <v>366</v>
      </c>
      <c r="I19" s="226" t="s">
        <v>367</v>
      </c>
      <c r="J19" s="226" t="s">
        <v>368</v>
      </c>
      <c r="K19" s="160" t="s">
        <v>56</v>
      </c>
      <c r="L19" s="160" t="s">
        <v>369</v>
      </c>
      <c r="M19" s="160" t="s">
        <v>370</v>
      </c>
      <c r="N19" s="160">
        <v>6</v>
      </c>
      <c r="O19" s="160">
        <v>2</v>
      </c>
      <c r="P19" s="160">
        <f t="shared" ref="P19" si="7">+N19*O19</f>
        <v>12</v>
      </c>
      <c r="Q19" s="160" t="str">
        <f t="shared" si="1"/>
        <v>(A)</v>
      </c>
      <c r="R19" s="160">
        <v>10</v>
      </c>
      <c r="S19" s="160">
        <f t="shared" ref="S19" si="8">+P19*R19</f>
        <v>120</v>
      </c>
      <c r="T19" s="167" t="str">
        <f t="shared" ref="T19" si="9">IF(S19&lt;20,"O",IF(S19&lt;=20,"IV",IF(S19&lt;=120,"III",IF(S19&lt;=500,"II","I"))))</f>
        <v>III</v>
      </c>
      <c r="U19" s="168" t="str">
        <f t="shared" ref="U19" si="10">IF(T19="I","No aceptable",IF(T19="II","Aceptable con control específico",IF(T19="III","Mejorable","Aceptable.")))</f>
        <v>Mejorable</v>
      </c>
      <c r="V19" s="160"/>
      <c r="W19" s="160" t="s">
        <v>318</v>
      </c>
      <c r="X19" s="160" t="s">
        <v>318</v>
      </c>
      <c r="Y19" s="160" t="s">
        <v>318</v>
      </c>
      <c r="Z19" s="226" t="s">
        <v>371</v>
      </c>
      <c r="AA19" s="193" t="s">
        <v>318</v>
      </c>
    </row>
    <row r="20" spans="1:27" ht="409.5">
      <c r="B20" s="192" t="s">
        <v>307</v>
      </c>
      <c r="C20" s="160" t="s">
        <v>308</v>
      </c>
      <c r="D20" s="160" t="s">
        <v>309</v>
      </c>
      <c r="E20" s="160" t="s">
        <v>372</v>
      </c>
      <c r="F20" s="160" t="s">
        <v>311</v>
      </c>
      <c r="G20" s="160" t="s">
        <v>373</v>
      </c>
      <c r="H20" s="160" t="s">
        <v>525</v>
      </c>
      <c r="I20" s="160" t="s">
        <v>375</v>
      </c>
      <c r="J20" s="160" t="s">
        <v>526</v>
      </c>
      <c r="K20" s="160" t="s">
        <v>377</v>
      </c>
      <c r="L20" s="160" t="s">
        <v>56</v>
      </c>
      <c r="M20" s="160" t="s">
        <v>378</v>
      </c>
      <c r="N20" s="160">
        <v>6</v>
      </c>
      <c r="O20" s="160">
        <v>3</v>
      </c>
      <c r="P20" s="160">
        <f t="shared" ref="P20:P23" si="11">N20*O20</f>
        <v>18</v>
      </c>
      <c r="Q20" s="160" t="str">
        <f t="shared" si="1"/>
        <v>(A)</v>
      </c>
      <c r="R20" s="160">
        <v>25</v>
      </c>
      <c r="S20" s="160">
        <f t="shared" ref="S20:S23" si="12">P20*R20</f>
        <v>450</v>
      </c>
      <c r="T20" s="167" t="str">
        <f t="shared" si="3"/>
        <v>II</v>
      </c>
      <c r="U20" s="168" t="str">
        <f t="shared" si="4"/>
        <v>Aceptable con control específico</v>
      </c>
      <c r="V20" s="160"/>
      <c r="W20" s="170" t="s">
        <v>318</v>
      </c>
      <c r="X20" s="170" t="s">
        <v>318</v>
      </c>
      <c r="Y20" s="160" t="s">
        <v>318</v>
      </c>
      <c r="Z20" s="160" t="s">
        <v>527</v>
      </c>
      <c r="AA20" s="193" t="s">
        <v>528</v>
      </c>
    </row>
    <row r="21" spans="1:27" ht="135" customHeight="1">
      <c r="B21" s="192" t="s">
        <v>307</v>
      </c>
      <c r="C21" s="160" t="s">
        <v>308</v>
      </c>
      <c r="D21" s="160" t="s">
        <v>309</v>
      </c>
      <c r="E21" s="160" t="s">
        <v>380</v>
      </c>
      <c r="F21" s="160" t="s">
        <v>311</v>
      </c>
      <c r="G21" s="160" t="s">
        <v>373</v>
      </c>
      <c r="H21" s="160" t="s">
        <v>381</v>
      </c>
      <c r="I21" s="160" t="s">
        <v>382</v>
      </c>
      <c r="J21" s="160" t="s">
        <v>383</v>
      </c>
      <c r="K21" s="160" t="s">
        <v>377</v>
      </c>
      <c r="L21" s="160" t="s">
        <v>56</v>
      </c>
      <c r="M21" s="160" t="s">
        <v>384</v>
      </c>
      <c r="N21" s="160">
        <v>6</v>
      </c>
      <c r="O21" s="160">
        <v>3</v>
      </c>
      <c r="P21" s="160">
        <f t="shared" si="11"/>
        <v>18</v>
      </c>
      <c r="Q21" s="160" t="str">
        <f t="shared" si="1"/>
        <v>(A)</v>
      </c>
      <c r="R21" s="160">
        <v>25</v>
      </c>
      <c r="S21" s="160">
        <f t="shared" si="12"/>
        <v>450</v>
      </c>
      <c r="T21" s="167" t="str">
        <f t="shared" si="3"/>
        <v>II</v>
      </c>
      <c r="U21" s="168" t="str">
        <f t="shared" si="4"/>
        <v>Aceptable con control específico</v>
      </c>
      <c r="V21" s="160"/>
      <c r="W21" s="160" t="s">
        <v>318</v>
      </c>
      <c r="X21" s="160" t="s">
        <v>318</v>
      </c>
      <c r="Y21" s="160" t="s">
        <v>318</v>
      </c>
      <c r="Z21" s="160" t="s">
        <v>385</v>
      </c>
      <c r="AA21" s="193" t="s">
        <v>318</v>
      </c>
    </row>
    <row r="22" spans="1:27" ht="153">
      <c r="B22" s="192" t="s">
        <v>307</v>
      </c>
      <c r="C22" s="160" t="s">
        <v>308</v>
      </c>
      <c r="D22" s="160" t="s">
        <v>309</v>
      </c>
      <c r="E22" s="160" t="s">
        <v>386</v>
      </c>
      <c r="F22" s="160" t="s">
        <v>311</v>
      </c>
      <c r="G22" s="160" t="s">
        <v>373</v>
      </c>
      <c r="H22" s="160" t="s">
        <v>387</v>
      </c>
      <c r="I22" s="160" t="s">
        <v>388</v>
      </c>
      <c r="J22" s="160" t="s">
        <v>389</v>
      </c>
      <c r="K22" s="160" t="s">
        <v>56</v>
      </c>
      <c r="L22" s="160" t="s">
        <v>390</v>
      </c>
      <c r="M22" s="160" t="s">
        <v>391</v>
      </c>
      <c r="N22" s="160">
        <v>6</v>
      </c>
      <c r="O22" s="160">
        <v>4</v>
      </c>
      <c r="P22" s="160">
        <f t="shared" si="11"/>
        <v>24</v>
      </c>
      <c r="Q22" s="160" t="str">
        <f t="shared" si="1"/>
        <v>(MA)</v>
      </c>
      <c r="R22" s="160">
        <v>10</v>
      </c>
      <c r="S22" s="160">
        <f t="shared" si="12"/>
        <v>240</v>
      </c>
      <c r="T22" s="167" t="str">
        <f t="shared" si="3"/>
        <v>II</v>
      </c>
      <c r="U22" s="168" t="str">
        <f t="shared" si="4"/>
        <v>Aceptable con control específico</v>
      </c>
      <c r="V22" s="160"/>
      <c r="W22" s="160" t="s">
        <v>318</v>
      </c>
      <c r="X22" s="160" t="s">
        <v>318</v>
      </c>
      <c r="Y22" s="160" t="s">
        <v>392</v>
      </c>
      <c r="Z22" s="160" t="s">
        <v>393</v>
      </c>
      <c r="AA22" s="193" t="s">
        <v>318</v>
      </c>
    </row>
    <row r="23" spans="1:27" ht="63.75">
      <c r="B23" s="192" t="s">
        <v>307</v>
      </c>
      <c r="C23" s="160" t="s">
        <v>308</v>
      </c>
      <c r="D23" s="160" t="s">
        <v>309</v>
      </c>
      <c r="E23" s="160" t="s">
        <v>402</v>
      </c>
      <c r="F23" s="160" t="s">
        <v>311</v>
      </c>
      <c r="G23" s="160" t="s">
        <v>403</v>
      </c>
      <c r="H23" s="160" t="s">
        <v>404</v>
      </c>
      <c r="I23" s="160" t="s">
        <v>405</v>
      </c>
      <c r="J23" s="160" t="s">
        <v>406</v>
      </c>
      <c r="K23" s="160" t="s">
        <v>56</v>
      </c>
      <c r="L23" s="160" t="s">
        <v>56</v>
      </c>
      <c r="M23" s="160" t="s">
        <v>407</v>
      </c>
      <c r="N23" s="160">
        <v>6</v>
      </c>
      <c r="O23" s="160">
        <v>2</v>
      </c>
      <c r="P23" s="160">
        <f t="shared" si="11"/>
        <v>12</v>
      </c>
      <c r="Q23" s="160" t="str">
        <f t="shared" si="1"/>
        <v>(A)</v>
      </c>
      <c r="R23" s="160">
        <v>10</v>
      </c>
      <c r="S23" s="160">
        <f t="shared" si="12"/>
        <v>120</v>
      </c>
      <c r="T23" s="167" t="str">
        <f t="shared" si="3"/>
        <v>III</v>
      </c>
      <c r="U23" s="168" t="str">
        <f t="shared" si="4"/>
        <v>Mejorable</v>
      </c>
      <c r="V23" s="160"/>
      <c r="W23" s="160" t="s">
        <v>318</v>
      </c>
      <c r="X23" s="160" t="s">
        <v>318</v>
      </c>
      <c r="Y23" s="160" t="s">
        <v>318</v>
      </c>
      <c r="Z23" s="160" t="s">
        <v>408</v>
      </c>
      <c r="AA23" s="193" t="s">
        <v>318</v>
      </c>
    </row>
    <row r="24" spans="1:27" ht="102">
      <c r="B24" s="192" t="s">
        <v>307</v>
      </c>
      <c r="C24" s="160" t="s">
        <v>308</v>
      </c>
      <c r="D24" s="160" t="s">
        <v>309</v>
      </c>
      <c r="E24" s="160" t="s">
        <v>395</v>
      </c>
      <c r="F24" s="160" t="s">
        <v>396</v>
      </c>
      <c r="G24" s="160" t="s">
        <v>373</v>
      </c>
      <c r="H24" s="160" t="s">
        <v>397</v>
      </c>
      <c r="I24" s="160" t="s">
        <v>398</v>
      </c>
      <c r="J24" s="160" t="s">
        <v>399</v>
      </c>
      <c r="K24" s="160" t="s">
        <v>56</v>
      </c>
      <c r="L24" s="160" t="s">
        <v>400</v>
      </c>
      <c r="M24" s="160" t="s">
        <v>56</v>
      </c>
      <c r="N24" s="160">
        <v>6</v>
      </c>
      <c r="O24" s="160">
        <v>1</v>
      </c>
      <c r="P24" s="160">
        <f>N24*O24</f>
        <v>6</v>
      </c>
      <c r="Q24" s="160" t="str">
        <f>IF(P24&lt;2,"O",IF(P24&lt;=4,"(B)",IF(P24&lt;=8,"(M)",IF(P24&lt;=20,"(A)","(MA)"))))</f>
        <v>(M)</v>
      </c>
      <c r="R24" s="160">
        <v>60</v>
      </c>
      <c r="S24" s="160">
        <f>P24*R24</f>
        <v>360</v>
      </c>
      <c r="T24" s="167" t="str">
        <f>IF(S24&lt;20,"O",IF(S24&lt;=20,"IV",IF(S24&lt;=120,"III",IF(S24&lt;=500,"II","I"))))</f>
        <v>II</v>
      </c>
      <c r="U24" s="168" t="str">
        <f>IF(T24="I","No aceptable",IF(T24="II","Aceptable con control específico",IF(T24="III","Mejorable","Aceptable.")))</f>
        <v>Aceptable con control específico</v>
      </c>
      <c r="V24" s="160"/>
      <c r="W24" s="160" t="s">
        <v>318</v>
      </c>
      <c r="X24" s="160" t="s">
        <v>318</v>
      </c>
      <c r="Y24" s="160" t="s">
        <v>318</v>
      </c>
      <c r="Z24" s="160" t="s">
        <v>401</v>
      </c>
      <c r="AA24" s="193" t="s">
        <v>318</v>
      </c>
    </row>
    <row r="25" spans="1:27" ht="89.25">
      <c r="B25" s="192" t="s">
        <v>307</v>
      </c>
      <c r="C25" s="160" t="s">
        <v>308</v>
      </c>
      <c r="D25" s="160" t="s">
        <v>309</v>
      </c>
      <c r="E25" s="160" t="s">
        <v>494</v>
      </c>
      <c r="F25" s="160" t="s">
        <v>311</v>
      </c>
      <c r="G25" s="160" t="s">
        <v>403</v>
      </c>
      <c r="H25" s="160" t="s">
        <v>410</v>
      </c>
      <c r="I25" s="160" t="s">
        <v>616</v>
      </c>
      <c r="J25" s="160" t="s">
        <v>412</v>
      </c>
      <c r="K25" s="160" t="s">
        <v>56</v>
      </c>
      <c r="L25" s="160" t="s">
        <v>413</v>
      </c>
      <c r="M25" s="160" t="s">
        <v>56</v>
      </c>
      <c r="N25" s="160">
        <v>6</v>
      </c>
      <c r="O25" s="160">
        <v>2</v>
      </c>
      <c r="P25" s="160">
        <f t="shared" ref="P25" si="13">N25*O25</f>
        <v>12</v>
      </c>
      <c r="Q25" s="160" t="str">
        <f t="shared" ref="Q25" si="14">IF(P25&lt;2,"O",IF(P25&lt;=4,"(B)",IF(P25&lt;=8,"(M)",IF(P25&lt;=20,"(A)","(MA)"))))</f>
        <v>(A)</v>
      </c>
      <c r="R25" s="160">
        <v>25</v>
      </c>
      <c r="S25" s="160">
        <f t="shared" ref="S25" si="15">P25*R25</f>
        <v>300</v>
      </c>
      <c r="T25" s="167" t="str">
        <f t="shared" ref="T25" si="16">IF(S25&lt;20,"O",IF(S25&lt;=20,"IV",IF(S25&lt;=120,"III",IF(S25&lt;=500,"II","I"))))</f>
        <v>II</v>
      </c>
      <c r="U25" s="168" t="str">
        <f t="shared" ref="U25" si="17">IF(T25="I","No aceptable",IF(T25="II","Aceptable con control específico",IF(T25="III","Mejorable","Aceptable.")))</f>
        <v>Aceptable con control específico</v>
      </c>
      <c r="V25" s="160"/>
      <c r="W25" s="160" t="s">
        <v>617</v>
      </c>
      <c r="X25" s="160" t="s">
        <v>318</v>
      </c>
      <c r="Y25" s="160" t="s">
        <v>318</v>
      </c>
      <c r="Z25" s="160" t="s">
        <v>760</v>
      </c>
      <c r="AA25" s="193" t="s">
        <v>318</v>
      </c>
    </row>
    <row r="26" spans="1:27" ht="99.75" customHeight="1">
      <c r="B26" s="192" t="s">
        <v>307</v>
      </c>
      <c r="C26" s="160" t="s">
        <v>308</v>
      </c>
      <c r="D26" s="160" t="s">
        <v>309</v>
      </c>
      <c r="E26" s="160" t="s">
        <v>416</v>
      </c>
      <c r="F26" s="160" t="s">
        <v>396</v>
      </c>
      <c r="G26" s="160" t="s">
        <v>403</v>
      </c>
      <c r="H26" s="160" t="s">
        <v>404</v>
      </c>
      <c r="I26" s="203" t="s">
        <v>417</v>
      </c>
      <c r="J26" s="160" t="s">
        <v>418</v>
      </c>
      <c r="K26" s="160" t="s">
        <v>56</v>
      </c>
      <c r="L26" s="203" t="s">
        <v>761</v>
      </c>
      <c r="M26" s="160" t="s">
        <v>56</v>
      </c>
      <c r="N26" s="160">
        <v>6</v>
      </c>
      <c r="O26" s="160">
        <v>1</v>
      </c>
      <c r="P26" s="160">
        <f>N26*O26</f>
        <v>6</v>
      </c>
      <c r="Q26" s="160" t="str">
        <f>IF(P26&lt;2,"O",IF(P26&lt;=4,"(B)",IF(P26&lt;=8,"(M)",IF(P26&lt;=20,"(A)","(MA)"))))</f>
        <v>(M)</v>
      </c>
      <c r="R26" s="160">
        <v>60</v>
      </c>
      <c r="S26" s="160">
        <f>P26*R26</f>
        <v>360</v>
      </c>
      <c r="T26" s="167" t="str">
        <f>IF(S26&lt;20,"O",IF(S26&lt;=20,"IV",IF(S26&lt;=120,"III",IF(S26&lt;=500,"II","I"))))</f>
        <v>II</v>
      </c>
      <c r="U26" s="168" t="str">
        <f>IF(T26="I","No aceptable",IF(T26="II","Aceptable con control específico",IF(T26="III","Mejorable","Aceptable.")))</f>
        <v>Aceptable con control específico</v>
      </c>
      <c r="V26" s="160"/>
      <c r="W26" s="160" t="s">
        <v>318</v>
      </c>
      <c r="X26" s="160" t="s">
        <v>318</v>
      </c>
      <c r="Y26" s="160" t="s">
        <v>318</v>
      </c>
      <c r="Z26" s="160" t="s">
        <v>612</v>
      </c>
      <c r="AA26" s="193" t="s">
        <v>422</v>
      </c>
    </row>
    <row r="27" spans="1:27" ht="51">
      <c r="B27" s="192" t="s">
        <v>307</v>
      </c>
      <c r="C27" s="160" t="s">
        <v>308</v>
      </c>
      <c r="D27" s="160" t="s">
        <v>309</v>
      </c>
      <c r="E27" s="160" t="s">
        <v>416</v>
      </c>
      <c r="F27" s="160" t="s">
        <v>396</v>
      </c>
      <c r="G27" s="160" t="s">
        <v>403</v>
      </c>
      <c r="H27" s="160" t="s">
        <v>410</v>
      </c>
      <c r="I27" s="160" t="s">
        <v>423</v>
      </c>
      <c r="J27" s="160" t="s">
        <v>424</v>
      </c>
      <c r="K27" s="160" t="s">
        <v>56</v>
      </c>
      <c r="L27" s="160" t="s">
        <v>425</v>
      </c>
      <c r="M27" s="160" t="s">
        <v>56</v>
      </c>
      <c r="N27" s="160">
        <v>2</v>
      </c>
      <c r="O27" s="160">
        <v>1</v>
      </c>
      <c r="P27" s="160">
        <f t="shared" ref="P27" si="18">N27*O27</f>
        <v>2</v>
      </c>
      <c r="Q27" s="160" t="str">
        <f t="shared" ref="Q27" si="19">IF(P27&lt;2,"O",IF(P27&lt;=4,"(B)",IF(P27&lt;=8,"(M)",IF(P27&lt;=20,"(A)","(MA)"))))</f>
        <v>(B)</v>
      </c>
      <c r="R27" s="160">
        <v>60</v>
      </c>
      <c r="S27" s="160">
        <f t="shared" ref="S27" si="20">P27*R27</f>
        <v>120</v>
      </c>
      <c r="T27" s="167" t="str">
        <f t="shared" ref="T27" si="21">IF(S27&lt;20,"O",IF(S27&lt;=20,"IV",IF(S27&lt;=120,"III",IF(S27&lt;=500,"II","I"))))</f>
        <v>III</v>
      </c>
      <c r="U27" s="168" t="str">
        <f t="shared" ref="U27" si="22">IF(T27="I","No aceptable",IF(T27="II","Aceptable con control específico",IF(T27="III","Mejorable","Aceptable.")))</f>
        <v>Mejorable</v>
      </c>
      <c r="V27" s="160"/>
      <c r="W27" s="160" t="s">
        <v>318</v>
      </c>
      <c r="X27" s="160" t="s">
        <v>318</v>
      </c>
      <c r="Y27" s="160" t="s">
        <v>318</v>
      </c>
      <c r="Z27" s="160" t="s">
        <v>613</v>
      </c>
      <c r="AA27" s="193" t="s">
        <v>318</v>
      </c>
    </row>
    <row r="28" spans="1:27" ht="114.75">
      <c r="B28" s="192" t="s">
        <v>307</v>
      </c>
      <c r="C28" s="160" t="s">
        <v>308</v>
      </c>
      <c r="D28" s="160" t="s">
        <v>309</v>
      </c>
      <c r="E28" s="160" t="s">
        <v>329</v>
      </c>
      <c r="F28" s="160" t="s">
        <v>311</v>
      </c>
      <c r="G28" s="160" t="s">
        <v>427</v>
      </c>
      <c r="H28" s="160" t="s">
        <v>428</v>
      </c>
      <c r="I28" s="160" t="s">
        <v>429</v>
      </c>
      <c r="J28" s="160" t="s">
        <v>430</v>
      </c>
      <c r="K28" s="160" t="s">
        <v>56</v>
      </c>
      <c r="L28" s="160" t="s">
        <v>431</v>
      </c>
      <c r="M28" s="160" t="s">
        <v>432</v>
      </c>
      <c r="N28" s="160">
        <v>2</v>
      </c>
      <c r="O28" s="160">
        <v>1</v>
      </c>
      <c r="P28" s="160">
        <f t="shared" si="0"/>
        <v>2</v>
      </c>
      <c r="Q28" s="160" t="str">
        <f t="shared" si="1"/>
        <v>(B)</v>
      </c>
      <c r="R28" s="160">
        <v>100</v>
      </c>
      <c r="S28" s="160">
        <f t="shared" si="2"/>
        <v>200</v>
      </c>
      <c r="T28" s="167" t="str">
        <f t="shared" si="3"/>
        <v>II</v>
      </c>
      <c r="U28" s="168" t="str">
        <f t="shared" si="4"/>
        <v>Aceptable con control específico</v>
      </c>
      <c r="V28" s="160"/>
      <c r="W28" s="160" t="s">
        <v>318</v>
      </c>
      <c r="X28" s="160" t="s">
        <v>318</v>
      </c>
      <c r="Y28" s="160" t="s">
        <v>318</v>
      </c>
      <c r="Z28" s="160" t="s">
        <v>768</v>
      </c>
      <c r="AA28" s="193" t="s">
        <v>318</v>
      </c>
    </row>
    <row r="29" spans="1:27" ht="127.5">
      <c r="B29" s="192" t="s">
        <v>307</v>
      </c>
      <c r="C29" s="160" t="s">
        <v>308</v>
      </c>
      <c r="D29" s="160" t="s">
        <v>309</v>
      </c>
      <c r="E29" s="160" t="s">
        <v>329</v>
      </c>
      <c r="F29" s="160" t="s">
        <v>311</v>
      </c>
      <c r="G29" s="160" t="s">
        <v>434</v>
      </c>
      <c r="H29" s="160" t="s">
        <v>495</v>
      </c>
      <c r="I29" s="160" t="s">
        <v>496</v>
      </c>
      <c r="J29" s="160" t="s">
        <v>497</v>
      </c>
      <c r="K29" s="160" t="s">
        <v>438</v>
      </c>
      <c r="L29" s="160" t="s">
        <v>439</v>
      </c>
      <c r="M29" s="160" t="s">
        <v>56</v>
      </c>
      <c r="N29" s="160">
        <v>2</v>
      </c>
      <c r="O29" s="160">
        <v>1</v>
      </c>
      <c r="P29" s="160">
        <f t="shared" si="0"/>
        <v>2</v>
      </c>
      <c r="Q29" s="160" t="str">
        <f t="shared" si="1"/>
        <v>(B)</v>
      </c>
      <c r="R29" s="160">
        <v>25</v>
      </c>
      <c r="S29" s="160">
        <f t="shared" si="2"/>
        <v>50</v>
      </c>
      <c r="T29" s="167" t="str">
        <f t="shared" si="3"/>
        <v>III</v>
      </c>
      <c r="U29" s="168" t="str">
        <f t="shared" si="4"/>
        <v>Mejorable</v>
      </c>
      <c r="V29" s="160"/>
      <c r="W29" s="160" t="s">
        <v>318</v>
      </c>
      <c r="X29" s="160" t="s">
        <v>318</v>
      </c>
      <c r="Y29" s="160" t="s">
        <v>508</v>
      </c>
      <c r="Z29" s="160" t="s">
        <v>587</v>
      </c>
      <c r="AA29" s="193" t="s">
        <v>318</v>
      </c>
    </row>
    <row r="30" spans="1:27" ht="127.5">
      <c r="B30" s="192" t="s">
        <v>307</v>
      </c>
      <c r="C30" s="160" t="s">
        <v>308</v>
      </c>
      <c r="D30" s="160" t="s">
        <v>309</v>
      </c>
      <c r="E30" s="160" t="s">
        <v>510</v>
      </c>
      <c r="F30" s="160" t="s">
        <v>311</v>
      </c>
      <c r="G30" s="160" t="s">
        <v>403</v>
      </c>
      <c r="H30" s="160" t="s">
        <v>468</v>
      </c>
      <c r="I30" s="247" t="s">
        <v>469</v>
      </c>
      <c r="J30" s="247" t="s">
        <v>470</v>
      </c>
      <c r="K30" s="248" t="s">
        <v>56</v>
      </c>
      <c r="L30" s="249" t="s">
        <v>471</v>
      </c>
      <c r="M30" s="249" t="s">
        <v>56</v>
      </c>
      <c r="N30" s="249">
        <v>6</v>
      </c>
      <c r="O30" s="249">
        <v>1</v>
      </c>
      <c r="P30" s="249">
        <f>N30*O30</f>
        <v>6</v>
      </c>
      <c r="Q30" s="249" t="str">
        <f>IF(P30&lt;2,"O",IF(P30&lt;=4,"(B)",IF(P30&lt;=8,"(M)",IF(P30&lt;=20,"(A)","(MA)"))))</f>
        <v>(M)</v>
      </c>
      <c r="R30" s="249">
        <v>60</v>
      </c>
      <c r="S30" s="249">
        <f>P30*R30</f>
        <v>360</v>
      </c>
      <c r="T30" s="250" t="str">
        <f>IF(S30&lt;20,"O",IF(S30&lt;=20,"IV",IF(S30&lt;=120,"III",IF(S30&lt;=500,"II","I"))))</f>
        <v>II</v>
      </c>
      <c r="U30" s="246" t="str">
        <f>IF(T30="I","No aceptable",IF(T30="II","Aceptable con control específico",IF(T30="III","Mejorable","Aceptable.")))</f>
        <v>Aceptable con control específico</v>
      </c>
      <c r="V30" s="247"/>
      <c r="W30" s="247" t="s">
        <v>318</v>
      </c>
      <c r="X30" s="247" t="s">
        <v>318</v>
      </c>
      <c r="Y30" s="247" t="s">
        <v>318</v>
      </c>
      <c r="Z30" s="248" t="s">
        <v>472</v>
      </c>
      <c r="AA30" s="193" t="s">
        <v>318</v>
      </c>
    </row>
    <row r="31" spans="1:27" s="161" customFormat="1" ht="72" customHeight="1">
      <c r="B31" s="317" t="s">
        <v>473</v>
      </c>
      <c r="C31" s="313" t="s">
        <v>308</v>
      </c>
      <c r="D31" s="313" t="s">
        <v>501</v>
      </c>
      <c r="E31" s="313" t="s">
        <v>502</v>
      </c>
      <c r="F31" s="313" t="s">
        <v>311</v>
      </c>
      <c r="G31" s="313" t="s">
        <v>403</v>
      </c>
      <c r="H31" s="313" t="s">
        <v>478</v>
      </c>
      <c r="I31" s="313" t="s">
        <v>479</v>
      </c>
      <c r="J31" s="313" t="s">
        <v>480</v>
      </c>
      <c r="K31" s="313" t="s">
        <v>56</v>
      </c>
      <c r="L31" s="318" t="s">
        <v>542</v>
      </c>
      <c r="M31" s="313" t="s">
        <v>481</v>
      </c>
      <c r="N31" s="313">
        <v>6</v>
      </c>
      <c r="O31" s="313">
        <v>3</v>
      </c>
      <c r="P31" s="313">
        <f t="shared" ref="P31" si="23">N31*O31</f>
        <v>18</v>
      </c>
      <c r="Q31" s="313" t="s">
        <v>451</v>
      </c>
      <c r="R31" s="313">
        <v>10</v>
      </c>
      <c r="S31" s="313">
        <f t="shared" ref="S31" si="24">P31*R31</f>
        <v>180</v>
      </c>
      <c r="T31" s="319" t="str">
        <f t="shared" ref="T31" si="25">IF(S31&lt;20,"O",IF(S31&lt;=20,"IV",IF(S31&lt;=120,"III",IF(S31&lt;=500,"II","I"))))</f>
        <v>II</v>
      </c>
      <c r="U31" s="314" t="str">
        <f t="shared" ref="U31" si="26">IF(T31="I","No aceptable",IF(T31="II","Aceptable con control específico",IF(T31="III","Mejorable","Aceptable.")))</f>
        <v>Aceptable con control específico</v>
      </c>
      <c r="V31" s="313"/>
      <c r="W31" s="313" t="s">
        <v>318</v>
      </c>
      <c r="X31" s="313" t="s">
        <v>318</v>
      </c>
      <c r="Y31" s="313" t="s">
        <v>588</v>
      </c>
      <c r="Z31" s="313" t="s">
        <v>589</v>
      </c>
      <c r="AA31" s="240" t="s">
        <v>484</v>
      </c>
    </row>
    <row r="32" spans="1:27" s="123" customFormat="1" ht="18.75" customHeight="1">
      <c r="A32" s="549" t="s">
        <v>503</v>
      </c>
      <c r="B32" s="549"/>
      <c r="C32" s="549"/>
      <c r="D32" s="228" t="s">
        <v>504</v>
      </c>
      <c r="E32" s="227"/>
      <c r="Z32" s="126"/>
    </row>
    <row r="33" spans="1:26" s="123" customFormat="1" ht="18.75" customHeight="1">
      <c r="A33" s="549"/>
      <c r="B33" s="549"/>
      <c r="C33" s="549"/>
      <c r="D33" s="228" t="s">
        <v>487</v>
      </c>
      <c r="E33" s="227"/>
      <c r="Z33" s="126"/>
    </row>
    <row r="34" spans="1:26">
      <c r="W34" s="123"/>
      <c r="X34" s="123"/>
    </row>
    <row r="35" spans="1:26">
      <c r="W35" s="123"/>
      <c r="X35" s="123"/>
    </row>
    <row r="36" spans="1:26">
      <c r="W36" s="123"/>
      <c r="X36" s="123"/>
    </row>
    <row r="37" spans="1:26">
      <c r="W37" s="123"/>
      <c r="X37" s="123"/>
    </row>
    <row r="38" spans="1:26">
      <c r="W38" s="123"/>
      <c r="X38" s="123"/>
    </row>
    <row r="39" spans="1:26">
      <c r="W39" s="123"/>
      <c r="X39" s="123"/>
    </row>
    <row r="40" spans="1:26">
      <c r="W40" s="123"/>
      <c r="X40" s="123"/>
    </row>
    <row r="41" spans="1:26">
      <c r="W41" s="123"/>
      <c r="X41" s="123"/>
    </row>
    <row r="42" spans="1:26">
      <c r="W42" s="123"/>
      <c r="X42" s="123"/>
    </row>
    <row r="43" spans="1:26">
      <c r="W43" s="123"/>
      <c r="X43" s="123"/>
    </row>
    <row r="44" spans="1:26">
      <c r="W44" s="123"/>
      <c r="X44" s="123"/>
    </row>
    <row r="45" spans="1:26">
      <c r="W45" s="123"/>
      <c r="X45" s="123"/>
    </row>
    <row r="46" spans="1:26">
      <c r="W46" s="123"/>
      <c r="X46" s="123"/>
    </row>
    <row r="47" spans="1:26">
      <c r="W47" s="123"/>
      <c r="X47" s="123"/>
    </row>
    <row r="48" spans="1:26">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sheetData>
  <sheetProtection algorithmName="SHA-512" hashValue="N64WrHNlSZpJsSqLJ6P+SdL1gAni0Rpv3Pww6+Woxx/ZA59kfCRrrGbTzesS8VTFq7+YbrtKhHR1qYV9i9VLBg==" saltValue="TyTsS6+TY2GYZbYx7UX6IQ==" spinCount="100000" sheet="1" formatCells="0" formatColumns="0" formatRows="0" insertColumns="0" insertRows="0" insertHyperlinks="0" deleteColumns="0" deleteRows="0" sort="0" pivotTables="0"/>
  <autoFilter ref="G10:I33"/>
  <mergeCells count="24">
    <mergeCell ref="N9:T9"/>
    <mergeCell ref="V9:V10"/>
    <mergeCell ref="W9:AA9"/>
    <mergeCell ref="E9:E10"/>
    <mergeCell ref="F9:F10"/>
    <mergeCell ref="G9:I9"/>
    <mergeCell ref="J9:J10"/>
    <mergeCell ref="K9:M9"/>
    <mergeCell ref="A32:C33"/>
    <mergeCell ref="B2:D5"/>
    <mergeCell ref="E2:Y2"/>
    <mergeCell ref="Z2:AA2"/>
    <mergeCell ref="E3:Y3"/>
    <mergeCell ref="Z3:AA3"/>
    <mergeCell ref="E4:Y5"/>
    <mergeCell ref="Z4:AA4"/>
    <mergeCell ref="Z5:AA5"/>
    <mergeCell ref="B7:D7"/>
    <mergeCell ref="E7:M7"/>
    <mergeCell ref="U7:W7"/>
    <mergeCell ref="X7:Y7"/>
    <mergeCell ref="B9:B10"/>
    <mergeCell ref="C9:C10"/>
    <mergeCell ref="D9:D10"/>
  </mergeCells>
  <conditionalFormatting sqref="F11 P12:Q12 S12 P28:Q29 S28:S29">
    <cfRule type="cellIs" dxfId="445" priority="185" operator="equal">
      <formula>"MEDIA"</formula>
    </cfRule>
    <cfRule type="cellIs" dxfId="444" priority="186" operator="equal">
      <formula>"BAJA"</formula>
    </cfRule>
    <cfRule type="cellIs" dxfId="443" priority="187" operator="equal">
      <formula>"MUY ALTA"</formula>
    </cfRule>
  </conditionalFormatting>
  <conditionalFormatting sqref="T12 T28:T29">
    <cfRule type="cellIs" dxfId="442" priority="178" operator="equal">
      <formula>"II"</formula>
    </cfRule>
    <cfRule type="cellIs" dxfId="441" priority="179" operator="equal">
      <formula>"III"</formula>
    </cfRule>
    <cfRule type="cellIs" dxfId="440" priority="180" operator="equal">
      <formula>"I"</formula>
    </cfRule>
    <cfRule type="cellIs" dxfId="439" priority="181" operator="equal">
      <formula>"IV"</formula>
    </cfRule>
  </conditionalFormatting>
  <conditionalFormatting sqref="U28:U29 U12:U13">
    <cfRule type="containsText" dxfId="438" priority="175" operator="containsText" text="Mejorable">
      <formula>NOT(ISERROR(SEARCH("Mejorable",U12)))</formula>
    </cfRule>
    <cfRule type="containsText" dxfId="437" priority="176" operator="containsText" text="Aceptable.">
      <formula>NOT(ISERROR(SEARCH("Aceptable.",U12)))</formula>
    </cfRule>
    <cfRule type="containsText" dxfId="436" priority="177" operator="containsText" text="Aceptable con control específico">
      <formula>NOT(ISERROR(SEARCH("Aceptable con control específico",U12)))</formula>
    </cfRule>
  </conditionalFormatting>
  <conditionalFormatting sqref="P19:Q19 S19">
    <cfRule type="cellIs" dxfId="435" priority="145" operator="equal">
      <formula>"MEDIA"</formula>
    </cfRule>
    <cfRule type="cellIs" dxfId="434" priority="146" operator="equal">
      <formula>"BAJA"</formula>
    </cfRule>
    <cfRule type="cellIs" dxfId="433" priority="147" operator="equal">
      <formula>"MUY ALTA"</formula>
    </cfRule>
  </conditionalFormatting>
  <conditionalFormatting sqref="S20 P20:Q20">
    <cfRule type="cellIs" dxfId="432" priority="126" operator="equal">
      <formula>"MEDIA"</formula>
    </cfRule>
    <cfRule type="cellIs" dxfId="431" priority="137" operator="equal">
      <formula>"BAJA"</formula>
    </cfRule>
    <cfRule type="cellIs" dxfId="430" priority="138" operator="equal">
      <formula>"MUY ALTA"</formula>
    </cfRule>
  </conditionalFormatting>
  <conditionalFormatting sqref="T20">
    <cfRule type="cellIs" dxfId="429" priority="125" operator="equal">
      <formula>"II"</formula>
    </cfRule>
    <cfRule type="cellIs" dxfId="428" priority="134" operator="equal">
      <formula>"III"</formula>
    </cfRule>
    <cfRule type="cellIs" dxfId="427" priority="135" operator="equal">
      <formula>"I"</formula>
    </cfRule>
    <cfRule type="cellIs" dxfId="426" priority="136" operator="equal">
      <formula>"IV"</formula>
    </cfRule>
  </conditionalFormatting>
  <conditionalFormatting sqref="U20">
    <cfRule type="containsText" dxfId="425" priority="124" operator="containsText" text="Mejorable">
      <formula>NOT(ISERROR(SEARCH("Mejorable",U20)))</formula>
    </cfRule>
    <cfRule type="containsText" dxfId="424" priority="132" operator="containsText" text="Aceptable.">
      <formula>NOT(ISERROR(SEARCH("Aceptable.",U20)))</formula>
    </cfRule>
    <cfRule type="containsText" dxfId="423" priority="133" operator="containsText" text="Aceptable con control específico">
      <formula>NOT(ISERROR(SEARCH("Aceptable con control específico",U20)))</formula>
    </cfRule>
  </conditionalFormatting>
  <conditionalFormatting sqref="P21:Q21 S21">
    <cfRule type="cellIs" dxfId="422" priority="123" operator="equal">
      <formula>"MEDIA"</formula>
    </cfRule>
    <cfRule type="cellIs" dxfId="421" priority="130" operator="equal">
      <formula>"BAJA"</formula>
    </cfRule>
    <cfRule type="cellIs" dxfId="420" priority="131" operator="equal">
      <formula>"MUY ALTA"</formula>
    </cfRule>
  </conditionalFormatting>
  <conditionalFormatting sqref="T21">
    <cfRule type="cellIs" dxfId="419" priority="122" operator="equal">
      <formula>"II"</formula>
    </cfRule>
    <cfRule type="cellIs" dxfId="418" priority="127" operator="equal">
      <formula>"III"</formula>
    </cfRule>
    <cfRule type="cellIs" dxfId="417" priority="128" operator="equal">
      <formula>"I"</formula>
    </cfRule>
    <cfRule type="cellIs" dxfId="416" priority="129" operator="equal">
      <formula>"IV"</formula>
    </cfRule>
  </conditionalFormatting>
  <conditionalFormatting sqref="U21">
    <cfRule type="containsText" dxfId="415" priority="121" operator="containsText" text="Mejorable">
      <formula>NOT(ISERROR(SEARCH("Mejorable",U21)))</formula>
    </cfRule>
    <cfRule type="containsText" dxfId="414" priority="188" operator="containsText" text="Aceptable con control específico">
      <formula>NOT(ISERROR(SEARCH("Aceptable con control específico",U21)))</formula>
    </cfRule>
  </conditionalFormatting>
  <conditionalFormatting sqref="P22:Q22 S22">
    <cfRule type="cellIs" dxfId="413" priority="120" operator="equal">
      <formula>"MEDIA"</formula>
    </cfRule>
    <cfRule type="cellIs" dxfId="412" priority="189" operator="equal">
      <formula>"BAJA"</formula>
    </cfRule>
    <cfRule type="cellIs" dxfId="411" priority="189" operator="equal">
      <formula>"MUY ALTA"</formula>
    </cfRule>
  </conditionalFormatting>
  <conditionalFormatting sqref="T22">
    <cfRule type="cellIs" dxfId="410" priority="117" operator="equal">
      <formula>"III"</formula>
    </cfRule>
    <cfRule type="cellIs" dxfId="409" priority="118" operator="equal">
      <formula>"II"</formula>
    </cfRule>
    <cfRule type="cellIs" dxfId="408" priority="119" operator="equal">
      <formula>"IV"</formula>
    </cfRule>
  </conditionalFormatting>
  <conditionalFormatting sqref="U22">
    <cfRule type="containsText" dxfId="407" priority="115" operator="containsText" text="Aceptable con control específico">
      <formula>NOT(ISERROR(SEARCH("Aceptable con control específico",U22)))</formula>
    </cfRule>
    <cfRule type="containsText" dxfId="406" priority="115" operator="containsText" text="Mejorable">
      <formula>NOT(ISERROR(SEARCH("Mejorable",U22)))</formula>
    </cfRule>
    <cfRule type="containsText" dxfId="405" priority="116" operator="containsText" text="Aceptable.">
      <formula>NOT(ISERROR(SEARCH("Aceptable.",U22)))</formula>
    </cfRule>
  </conditionalFormatting>
  <conditionalFormatting sqref="P24:Q24 S24">
    <cfRule type="cellIs" dxfId="404" priority="112" operator="equal">
      <formula>"MEDIA"</formula>
    </cfRule>
    <cfRule type="cellIs" dxfId="403" priority="113" operator="equal">
      <formula>"BAJA"</formula>
    </cfRule>
    <cfRule type="cellIs" dxfId="402" priority="114" operator="equal">
      <formula>"MUY ALTA"</formula>
    </cfRule>
  </conditionalFormatting>
  <conditionalFormatting sqref="T24">
    <cfRule type="cellIs" dxfId="401" priority="105" operator="equal">
      <formula>"II"</formula>
    </cfRule>
    <cfRule type="cellIs" dxfId="400" priority="106" operator="equal">
      <formula>"III"</formula>
    </cfRule>
    <cfRule type="cellIs" dxfId="399" priority="107" operator="equal">
      <formula>"I"</formula>
    </cfRule>
    <cfRule type="cellIs" dxfId="398" priority="108" operator="equal">
      <formula>"IV"</formula>
    </cfRule>
  </conditionalFormatting>
  <conditionalFormatting sqref="U24">
    <cfRule type="containsText" dxfId="397" priority="109" operator="containsText" text="Mejorable">
      <formula>NOT(ISERROR(SEARCH("Mejorable",U24)))</formula>
    </cfRule>
    <cfRule type="containsText" dxfId="396" priority="110" operator="containsText" text="Aceptable.">
      <formula>NOT(ISERROR(SEARCH("Aceptable.",U24)))</formula>
    </cfRule>
    <cfRule type="containsText" dxfId="395" priority="111" operator="containsText" text="Aceptable con control específico">
      <formula>NOT(ISERROR(SEARCH("Aceptable con control específico",U24)))</formula>
    </cfRule>
  </conditionalFormatting>
  <conditionalFormatting sqref="P23:Q23 S23">
    <cfRule type="cellIs" dxfId="394" priority="98" operator="equal">
      <formula>"MEDIA"</formula>
    </cfRule>
  </conditionalFormatting>
  <conditionalFormatting sqref="T23">
    <cfRule type="cellIs" dxfId="393" priority="97" operator="equal">
      <formula>"II"</formula>
    </cfRule>
    <cfRule type="cellIs" dxfId="392" priority="190" operator="equal">
      <formula>"III"</formula>
    </cfRule>
  </conditionalFormatting>
  <conditionalFormatting sqref="U23">
    <cfRule type="containsText" dxfId="391" priority="95" operator="containsText" text="Mejorable">
      <formula>NOT(ISERROR(SEARCH("Mejorable",U23)))</formula>
    </cfRule>
    <cfRule type="containsText" dxfId="390" priority="96" operator="containsText" text="Aceptable.">
      <formula>NOT(ISERROR(SEARCH("Aceptable.",U23)))</formula>
    </cfRule>
    <cfRule type="containsText" dxfId="389" priority="99" operator="containsText" text="Aceptable con control específico">
      <formula>NOT(ISERROR(SEARCH("Aceptable con control específico",U23)))</formula>
    </cfRule>
  </conditionalFormatting>
  <conditionalFormatting sqref="S25 P25:Q25">
    <cfRule type="cellIs" dxfId="388" priority="92" operator="equal">
      <formula>"MEDIA"</formula>
    </cfRule>
    <cfRule type="cellIs" dxfId="387" priority="93" operator="equal">
      <formula>"BAJA"</formula>
    </cfRule>
    <cfRule type="cellIs" dxfId="386" priority="94" operator="equal">
      <formula>"MUY ALTA"</formula>
    </cfRule>
  </conditionalFormatting>
  <conditionalFormatting sqref="T25">
    <cfRule type="cellIs" dxfId="385" priority="88" operator="equal">
      <formula>"II"</formula>
    </cfRule>
    <cfRule type="cellIs" dxfId="384" priority="89" operator="equal">
      <formula>"III"</formula>
    </cfRule>
    <cfRule type="cellIs" dxfId="383" priority="90" operator="equal">
      <formula>"I"</formula>
    </cfRule>
    <cfRule type="cellIs" dxfId="382" priority="91" operator="equal">
      <formula>"IV"</formula>
    </cfRule>
  </conditionalFormatting>
  <conditionalFormatting sqref="U25">
    <cfRule type="containsText" dxfId="381" priority="85" operator="containsText" text="Mejorable">
      <formula>NOT(ISERROR(SEARCH("Mejorable",U25)))</formula>
    </cfRule>
    <cfRule type="containsText" dxfId="380" priority="86" operator="containsText" text="Aceptable.">
      <formula>NOT(ISERROR(SEARCH("Aceptable.",U25)))</formula>
    </cfRule>
    <cfRule type="containsText" dxfId="379" priority="87" operator="containsText" text="Aceptable con control específico">
      <formula>NOT(ISERROR(SEARCH("Aceptable con control específico",U25)))</formula>
    </cfRule>
  </conditionalFormatting>
  <conditionalFormatting sqref="S26 P26:Q26">
    <cfRule type="cellIs" dxfId="378" priority="82" operator="equal">
      <formula>"MEDIA"</formula>
    </cfRule>
    <cfRule type="cellIs" dxfId="377" priority="83" operator="equal">
      <formula>"BAJA"</formula>
    </cfRule>
    <cfRule type="cellIs" dxfId="376" priority="84" operator="equal">
      <formula>"MUY ALTA"</formula>
    </cfRule>
  </conditionalFormatting>
  <conditionalFormatting sqref="T26">
    <cfRule type="cellIs" dxfId="375" priority="78" operator="equal">
      <formula>"II"</formula>
    </cfRule>
    <cfRule type="cellIs" dxfId="374" priority="79" operator="equal">
      <formula>"III"</formula>
    </cfRule>
    <cfRule type="cellIs" dxfId="373" priority="80" operator="equal">
      <formula>"I"</formula>
    </cfRule>
    <cfRule type="cellIs" dxfId="372" priority="81" operator="equal">
      <formula>"IV"</formula>
    </cfRule>
  </conditionalFormatting>
  <conditionalFormatting sqref="U26">
    <cfRule type="containsText" dxfId="371" priority="75" operator="containsText" text="Mejorable">
      <formula>NOT(ISERROR(SEARCH("Mejorable",U26)))</formula>
    </cfRule>
    <cfRule type="containsText" dxfId="370" priority="76" operator="containsText" text="Aceptable.">
      <formula>NOT(ISERROR(SEARCH("Aceptable.",U26)))</formula>
    </cfRule>
    <cfRule type="containsText" dxfId="369" priority="77" operator="containsText" text="Aceptable con control específico">
      <formula>NOT(ISERROR(SEARCH("Aceptable con control específico",U26)))</formula>
    </cfRule>
  </conditionalFormatting>
  <conditionalFormatting sqref="P27:Q27 S27">
    <cfRule type="cellIs" dxfId="368" priority="72" operator="equal">
      <formula>"MEDIA"</formula>
    </cfRule>
    <cfRule type="cellIs" dxfId="367" priority="73" operator="equal">
      <formula>"BAJA"</formula>
    </cfRule>
    <cfRule type="cellIs" dxfId="366" priority="74" operator="equal">
      <formula>"MUY ALTA"</formula>
    </cfRule>
  </conditionalFormatting>
  <conditionalFormatting sqref="T27">
    <cfRule type="cellIs" dxfId="365" priority="68" operator="equal">
      <formula>"II"</formula>
    </cfRule>
    <cfRule type="cellIs" dxfId="364" priority="69" operator="equal">
      <formula>"III"</formula>
    </cfRule>
    <cfRule type="cellIs" dxfId="363" priority="70" operator="equal">
      <formula>"I"</formula>
    </cfRule>
    <cfRule type="cellIs" dxfId="362" priority="71" operator="equal">
      <formula>"IV"</formula>
    </cfRule>
  </conditionalFormatting>
  <conditionalFormatting sqref="U27">
    <cfRule type="containsText" dxfId="361" priority="65" operator="containsText" text="Mejorable">
      <formula>NOT(ISERROR(SEARCH("Mejorable",U27)))</formula>
    </cfRule>
    <cfRule type="containsText" dxfId="360" priority="66" operator="containsText" text="Aceptable.">
      <formula>NOT(ISERROR(SEARCH("Aceptable.",U27)))</formula>
    </cfRule>
    <cfRule type="containsText" dxfId="359" priority="67" operator="containsText" text="Aceptable con control específico">
      <formula>NOT(ISERROR(SEARCH("Aceptable con control específico",U27)))</formula>
    </cfRule>
  </conditionalFormatting>
  <conditionalFormatting sqref="P30 S30:T30">
    <cfRule type="cellIs" dxfId="358" priority="62" operator="equal">
      <formula>"MEDIA"</formula>
    </cfRule>
    <cfRule type="cellIs" dxfId="357" priority="63" operator="equal">
      <formula>"BAJA"</formula>
    </cfRule>
    <cfRule type="cellIs" dxfId="356" priority="64" operator="equal">
      <formula>"MUY ALTA"</formula>
    </cfRule>
  </conditionalFormatting>
  <conditionalFormatting sqref="Q30">
    <cfRule type="cellIs" dxfId="355" priority="56" operator="equal">
      <formula>"MEDIA"</formula>
    </cfRule>
    <cfRule type="cellIs" dxfId="354" priority="57" operator="equal">
      <formula>"BAJA"</formula>
    </cfRule>
    <cfRule type="cellIs" dxfId="353" priority="58" operator="equal">
      <formula>"MUY ALTA"</formula>
    </cfRule>
  </conditionalFormatting>
  <conditionalFormatting sqref="T30">
    <cfRule type="cellIs" dxfId="352" priority="52" operator="equal">
      <formula>"II"</formula>
    </cfRule>
    <cfRule type="cellIs" dxfId="351" priority="53" operator="equal">
      <formula>"III"</formula>
    </cfRule>
    <cfRule type="cellIs" dxfId="350" priority="54" operator="equal">
      <formula>"I"</formula>
    </cfRule>
    <cfRule type="cellIs" dxfId="349" priority="55" operator="equal">
      <formula>"IV"</formula>
    </cfRule>
  </conditionalFormatting>
  <conditionalFormatting sqref="U30">
    <cfRule type="containsText" dxfId="348" priority="59" operator="containsText" text="Mejorable">
      <formula>NOT(ISERROR(SEARCH("Mejorable",U30)))</formula>
    </cfRule>
    <cfRule type="containsText" dxfId="347" priority="60" operator="containsText" text="Aceptable.">
      <formula>NOT(ISERROR(SEARCH("Aceptable.",U30)))</formula>
    </cfRule>
    <cfRule type="containsText" dxfId="346" priority="61" operator="containsText" text="Aceptable con control específico">
      <formula>NOT(ISERROR(SEARCH("Aceptable con control específico",U30)))</formula>
    </cfRule>
  </conditionalFormatting>
  <conditionalFormatting sqref="P31">
    <cfRule type="cellIs" dxfId="345" priority="49" operator="equal">
      <formula>"MEDIA"</formula>
    </cfRule>
    <cfRule type="cellIs" dxfId="344" priority="50" operator="equal">
      <formula>"BAJA"</formula>
    </cfRule>
    <cfRule type="cellIs" dxfId="343" priority="51" operator="equal">
      <formula>"MUY ALTA"</formula>
    </cfRule>
  </conditionalFormatting>
  <conditionalFormatting sqref="S31:T31">
    <cfRule type="cellIs" dxfId="342" priority="46" operator="equal">
      <formula>"MEDIA"</formula>
    </cfRule>
    <cfRule type="cellIs" dxfId="341" priority="47" operator="equal">
      <formula>"BAJA"</formula>
    </cfRule>
    <cfRule type="cellIs" dxfId="340" priority="48" operator="equal">
      <formula>"MUY ALTA"</formula>
    </cfRule>
  </conditionalFormatting>
  <conditionalFormatting sqref="T31">
    <cfRule type="cellIs" dxfId="339" priority="40" operator="equal">
      <formula>"II"</formula>
    </cfRule>
    <cfRule type="cellIs" dxfId="338" priority="41" operator="equal">
      <formula>"III"</formula>
    </cfRule>
    <cfRule type="cellIs" dxfId="337" priority="42" operator="equal">
      <formula>"I"</formula>
    </cfRule>
    <cfRule type="cellIs" dxfId="336" priority="43" operator="equal">
      <formula>"IV"</formula>
    </cfRule>
  </conditionalFormatting>
  <conditionalFormatting sqref="U31">
    <cfRule type="containsText" dxfId="335" priority="37" operator="containsText" text="Mejorable">
      <formula>NOT(ISERROR(SEARCH("Mejorable",U31)))</formula>
    </cfRule>
    <cfRule type="containsText" dxfId="334" priority="38" operator="containsText" text="Aceptable.">
      <formula>NOT(ISERROR(SEARCH("Aceptable.",U31)))</formula>
    </cfRule>
    <cfRule type="containsText" dxfId="333" priority="39" operator="containsText" text="Aceptable con control específico">
      <formula>NOT(ISERROR(SEARCH("Aceptable con control específico",U31)))</formula>
    </cfRule>
  </conditionalFormatting>
  <conditionalFormatting sqref="V31">
    <cfRule type="containsText" dxfId="332" priority="44" operator="containsText" text="Aceptable con control específico">
      <formula>NOT(ISERROR(SEARCH(("Aceptable con control específico"),(V31))))</formula>
    </cfRule>
    <cfRule type="cellIs" dxfId="331" priority="45" stopIfTrue="1" operator="equal">
      <formula>"Aceptable"</formula>
    </cfRule>
  </conditionalFormatting>
  <conditionalFormatting sqref="G11">
    <cfRule type="cellIs" dxfId="330" priority="34" operator="equal">
      <formula>"MEDIA"</formula>
    </cfRule>
    <cfRule type="cellIs" dxfId="329" priority="35" operator="equal">
      <formula>"BAJA"</formula>
    </cfRule>
    <cfRule type="cellIs" dxfId="328" priority="36" operator="equal">
      <formula>"MUY ALTA"</formula>
    </cfRule>
  </conditionalFormatting>
  <conditionalFormatting sqref="W11:AA11 H11:S11">
    <cfRule type="cellIs" dxfId="327" priority="30" operator="equal">
      <formula>"MEDIA"</formula>
    </cfRule>
    <cfRule type="cellIs" dxfId="326" priority="31" operator="equal">
      <formula>"BAJA"</formula>
    </cfRule>
    <cfRule type="cellIs" dxfId="325" priority="32" operator="equal">
      <formula>"MUY ALTA"</formula>
    </cfRule>
  </conditionalFormatting>
  <conditionalFormatting sqref="T11">
    <cfRule type="cellIs" dxfId="324" priority="23" operator="equal">
      <formula>"II"</formula>
    </cfRule>
    <cfRule type="cellIs" dxfId="323" priority="24" operator="equal">
      <formula>"III"</formula>
    </cfRule>
    <cfRule type="cellIs" dxfId="322" priority="25" operator="equal">
      <formula>"I"</formula>
    </cfRule>
    <cfRule type="cellIs" dxfId="321" priority="26" operator="equal">
      <formula>"IV"</formula>
    </cfRule>
  </conditionalFormatting>
  <conditionalFormatting sqref="U11">
    <cfRule type="containsText" dxfId="320" priority="27" operator="containsText" text="Mejorable">
      <formula>NOT(ISERROR(SEARCH("Mejorable",U11)))</formula>
    </cfRule>
    <cfRule type="containsText" dxfId="319" priority="28" operator="containsText" text="Aceptable.">
      <formula>NOT(ISERROR(SEARCH("Aceptable.",U11)))</formula>
    </cfRule>
    <cfRule type="containsText" dxfId="318" priority="29" operator="containsText" text="Aceptable con control específico">
      <formula>NOT(ISERROR(SEARCH("Aceptable con control específico",U11)))</formula>
    </cfRule>
  </conditionalFormatting>
  <conditionalFormatting sqref="W11 Z11:AA11">
    <cfRule type="cellIs" dxfId="317" priority="33" operator="equal">
      <formula>"ALTA"</formula>
    </cfRule>
  </conditionalFormatting>
  <conditionalFormatting sqref="P13:Q18 S13:S18">
    <cfRule type="cellIs" dxfId="316" priority="16" operator="equal">
      <formula>"MEDIA"</formula>
    </cfRule>
    <cfRule type="cellIs" dxfId="315" priority="20" operator="equal">
      <formula>"BAJA"</formula>
    </cfRule>
    <cfRule type="cellIs" dxfId="314" priority="21" operator="equal">
      <formula>"MUY ALTA"</formula>
    </cfRule>
  </conditionalFormatting>
  <conditionalFormatting sqref="T13:T14 T16:T18">
    <cfRule type="cellIs" dxfId="313" priority="15" operator="equal">
      <formula>"II"</formula>
    </cfRule>
    <cfRule type="cellIs" dxfId="312" priority="17" operator="equal">
      <formula>"IV"</formula>
    </cfRule>
    <cfRule type="cellIs" dxfId="311" priority="191" operator="equal">
      <formula>"III"</formula>
    </cfRule>
  </conditionalFormatting>
  <conditionalFormatting sqref="U14 U16:U18">
    <cfRule type="containsText" dxfId="310" priority="13" operator="containsText" text="Aceptable con control específico">
      <formula>NOT(ISERROR(SEARCH("Aceptable con control específico",U14)))</formula>
    </cfRule>
    <cfRule type="containsText" dxfId="309" priority="14" operator="containsText" text="Aceptable.">
      <formula>NOT(ISERROR(SEARCH("Aceptable.",U14)))</formula>
    </cfRule>
  </conditionalFormatting>
  <conditionalFormatting sqref="U15">
    <cfRule type="containsText" dxfId="308" priority="9" operator="containsText" text="Mejorable">
      <formula>NOT(ISERROR(SEARCH("Mejorable",U15)))</formula>
    </cfRule>
    <cfRule type="containsText" dxfId="307" priority="10" operator="containsText" text="Aceptable.">
      <formula>NOT(ISERROR(SEARCH("Aceptable.",U15)))</formula>
    </cfRule>
    <cfRule type="containsText" dxfId="306" priority="11" operator="containsText" text="Aceptable con control específico">
      <formula>NOT(ISERROR(SEARCH("Aceptable con control específico",U15)))</formula>
    </cfRule>
  </conditionalFormatting>
  <conditionalFormatting sqref="T15">
    <cfRule type="cellIs" dxfId="305" priority="7" operator="equal">
      <formula>"II"</formula>
    </cfRule>
    <cfRule type="cellIs" dxfId="304" priority="8" operator="equal">
      <formula>"IV"</formula>
    </cfRule>
    <cfRule type="cellIs" dxfId="303" priority="12" operator="equal">
      <formula>"III"</formula>
    </cfRule>
  </conditionalFormatting>
  <conditionalFormatting sqref="U19">
    <cfRule type="containsText" dxfId="302" priority="3" operator="containsText" text="Mejorable">
      <formula>NOT(ISERROR(SEARCH("Mejorable",U19)))</formula>
    </cfRule>
    <cfRule type="containsText" dxfId="301" priority="4" operator="containsText" text="Aceptable.">
      <formula>NOT(ISERROR(SEARCH("Aceptable.",U19)))</formula>
    </cfRule>
    <cfRule type="containsText" dxfId="300" priority="5" operator="containsText" text="Aceptable con control específico">
      <formula>NOT(ISERROR(SEARCH("Aceptable con control específico",U19)))</formula>
    </cfRule>
  </conditionalFormatting>
  <conditionalFormatting sqref="T19">
    <cfRule type="cellIs" dxfId="299" priority="1" operator="equal">
      <formula>"II"</formula>
    </cfRule>
    <cfRule type="cellIs" dxfId="298" priority="2" operator="equal">
      <formula>"IV"</formula>
    </cfRule>
    <cfRule type="cellIs" dxfId="297" priority="6" operator="equal">
      <formula>"III"</formula>
    </cfRule>
  </conditionalFormatting>
  <dataValidations count="3">
    <dataValidation type="list" errorStyle="warning" allowBlank="1" showInputMessage="1" showErrorMessage="1" errorTitle="COLOQUE SOLO" error="1,2,3, O 4" sqref="O19">
      <formula1>"4,3,2,1"</formula1>
    </dataValidation>
    <dataValidation type="list" allowBlank="1" showInputMessage="1" showErrorMessage="1" sqref="N19">
      <formula1>"2,6,10"</formula1>
    </dataValidation>
    <dataValidation type="list" allowBlank="1" showInputMessage="1" showErrorMessage="1" sqref="R19">
      <formula1>"10,25,60,100"</formula1>
    </dataValidation>
  </dataValidations>
  <pageMargins left="0.7" right="0.7" top="0.75" bottom="0.75" header="0.3" footer="0.3"/>
  <pageSetup scale="2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AA363"/>
  <sheetViews>
    <sheetView view="pageBreakPreview" zoomScale="55" zoomScaleNormal="71" zoomScaleSheetLayoutView="55" workbookViewId="0">
      <selection activeCell="H13" sqref="H13"/>
    </sheetView>
  </sheetViews>
  <sheetFormatPr baseColWidth="10" defaultColWidth="11.42578125" defaultRowHeight="15"/>
  <cols>
    <col min="1" max="1" width="2" style="127" customWidth="1"/>
    <col min="2" max="3" width="15.28515625" style="127" customWidth="1"/>
    <col min="4" max="4" width="18.7109375" style="127" customWidth="1"/>
    <col min="5" max="5" width="23.425781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2.42578125" style="127" customWidth="1"/>
    <col min="24" max="24" width="11.140625" style="127" customWidth="1"/>
    <col min="25" max="25" width="11"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769</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126.95" customHeight="1">
      <c r="B11" s="254" t="s">
        <v>307</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7</v>
      </c>
      <c r="W11" s="255" t="s">
        <v>318</v>
      </c>
      <c r="X11" s="255" t="s">
        <v>318</v>
      </c>
      <c r="Y11" s="255" t="s">
        <v>318</v>
      </c>
      <c r="Z11" s="255" t="s">
        <v>319</v>
      </c>
      <c r="AA11" s="259" t="s">
        <v>318</v>
      </c>
    </row>
    <row r="12" spans="2:27" ht="135" customHeight="1">
      <c r="B12" s="200" t="s">
        <v>307</v>
      </c>
      <c r="C12" s="170" t="s">
        <v>308</v>
      </c>
      <c r="D12" s="170" t="s">
        <v>309</v>
      </c>
      <c r="E12" s="170" t="s">
        <v>320</v>
      </c>
      <c r="F12" s="170" t="s">
        <v>311</v>
      </c>
      <c r="G12" s="170" t="s">
        <v>321</v>
      </c>
      <c r="H12" s="170" t="s">
        <v>322</v>
      </c>
      <c r="I12" s="288" t="s">
        <v>323</v>
      </c>
      <c r="J12" s="170" t="s">
        <v>324</v>
      </c>
      <c r="K12" s="170" t="s">
        <v>56</v>
      </c>
      <c r="L12" s="170" t="s">
        <v>325</v>
      </c>
      <c r="M12" s="170" t="s">
        <v>326</v>
      </c>
      <c r="N12" s="170">
        <v>2</v>
      </c>
      <c r="O12" s="170">
        <v>2</v>
      </c>
      <c r="P12" s="170">
        <f t="shared" ref="P12:P32" si="0">N12*O12</f>
        <v>4</v>
      </c>
      <c r="Q12" s="170" t="str">
        <f t="shared" ref="Q12:Q31" si="1">IF(P12&lt;2,"O",IF(P12&lt;=4,"(B)",IF(P12&lt;=8,"(M)",IF(P12&lt;=20,"(A)","(MA)"))))</f>
        <v>(B)</v>
      </c>
      <c r="R12" s="170">
        <v>25</v>
      </c>
      <c r="S12" s="170">
        <f t="shared" ref="S12:S32" si="2">P12*R12</f>
        <v>100</v>
      </c>
      <c r="T12" s="171" t="str">
        <f t="shared" ref="T12:T32" si="3">IF(S12&lt;20,"O",IF(S12&lt;=20,"IV",IF(S12&lt;=120,"III",IF(S12&lt;=500,"II","I"))))</f>
        <v>III</v>
      </c>
      <c r="U12" s="172" t="str">
        <f t="shared" ref="U12:U32" si="4">IF(T12="I","No aceptable",IF(T12="II","Aceptable con control específico",IF(T12="III","Mejorable","Aceptable.")))</f>
        <v>Mejorable</v>
      </c>
      <c r="V12" s="170">
        <v>7</v>
      </c>
      <c r="W12" s="170" t="s">
        <v>318</v>
      </c>
      <c r="X12" s="170" t="s">
        <v>318</v>
      </c>
      <c r="Y12" s="170" t="s">
        <v>318</v>
      </c>
      <c r="Z12" s="170" t="s">
        <v>575</v>
      </c>
      <c r="AA12" s="201" t="s">
        <v>507</v>
      </c>
    </row>
    <row r="13" spans="2:27" ht="135" customHeight="1">
      <c r="B13" s="316" t="s">
        <v>307</v>
      </c>
      <c r="C13" s="173" t="s">
        <v>308</v>
      </c>
      <c r="D13" s="173" t="s">
        <v>309</v>
      </c>
      <c r="E13" s="173" t="s">
        <v>329</v>
      </c>
      <c r="F13" s="173"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ref="T13:T15" si="5">IF(S13&lt;20,"O",IF(S13&lt;=20,"IV",IF(S13&lt;=120,"III",IF(S13&lt;=500,"II","I"))))</f>
        <v>III</v>
      </c>
      <c r="U13" s="172" t="str">
        <f t="shared" ref="U13" si="6">IF(T13="I","No aceptable",IF(T13="II","Aceptable con control específico",IF(T13="III","Mejorable","Aceptable.")))</f>
        <v>Mejorable</v>
      </c>
      <c r="V13" s="170">
        <v>7</v>
      </c>
      <c r="W13" s="170" t="s">
        <v>318</v>
      </c>
      <c r="X13" s="170" t="s">
        <v>318</v>
      </c>
      <c r="Y13" s="170" t="s">
        <v>318</v>
      </c>
      <c r="Z13" s="170" t="s">
        <v>337</v>
      </c>
      <c r="AA13" s="201" t="s">
        <v>318</v>
      </c>
    </row>
    <row r="14" spans="2:27" ht="135" customHeight="1">
      <c r="B14" s="316" t="s">
        <v>307</v>
      </c>
      <c r="C14" s="173" t="s">
        <v>308</v>
      </c>
      <c r="D14" s="173" t="s">
        <v>309</v>
      </c>
      <c r="E14" s="173" t="s">
        <v>329</v>
      </c>
      <c r="F14" s="173"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si="3"/>
        <v>II</v>
      </c>
      <c r="U14" s="172" t="str">
        <f t="shared" si="4"/>
        <v>Aceptable con control específico</v>
      </c>
      <c r="V14" s="170">
        <v>7</v>
      </c>
      <c r="W14" s="170" t="s">
        <v>318</v>
      </c>
      <c r="X14" s="170" t="s">
        <v>318</v>
      </c>
      <c r="Y14" s="170" t="s">
        <v>318</v>
      </c>
      <c r="Z14" s="252" t="s">
        <v>343</v>
      </c>
      <c r="AA14" s="201" t="s">
        <v>318</v>
      </c>
    </row>
    <row r="15" spans="2:27" ht="135" customHeight="1">
      <c r="B15" s="316" t="s">
        <v>307</v>
      </c>
      <c r="C15" s="173" t="s">
        <v>308</v>
      </c>
      <c r="D15" s="173" t="s">
        <v>309</v>
      </c>
      <c r="E15" s="173" t="s">
        <v>329</v>
      </c>
      <c r="F15" s="173"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5"/>
        <v>III</v>
      </c>
      <c r="U15" s="172" t="str">
        <f t="shared" si="4"/>
        <v>Mejorable</v>
      </c>
      <c r="V15" s="170">
        <v>7</v>
      </c>
      <c r="W15" s="170" t="s">
        <v>318</v>
      </c>
      <c r="X15" s="170" t="s">
        <v>318</v>
      </c>
      <c r="Y15" s="170" t="s">
        <v>318</v>
      </c>
      <c r="Z15" s="170" t="s">
        <v>349</v>
      </c>
      <c r="AA15" s="201" t="s">
        <v>318</v>
      </c>
    </row>
    <row r="16" spans="2:27" ht="135" customHeight="1">
      <c r="B16" s="316" t="s">
        <v>307</v>
      </c>
      <c r="C16" s="173" t="s">
        <v>308</v>
      </c>
      <c r="D16" s="173" t="s">
        <v>309</v>
      </c>
      <c r="E16" s="173" t="s">
        <v>329</v>
      </c>
      <c r="F16" s="173"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7</v>
      </c>
      <c r="W16" s="170" t="s">
        <v>318</v>
      </c>
      <c r="X16" s="170" t="s">
        <v>318</v>
      </c>
      <c r="Y16" s="170" t="s">
        <v>318</v>
      </c>
      <c r="Z16" s="253" t="s">
        <v>355</v>
      </c>
      <c r="AA16" s="201" t="s">
        <v>318</v>
      </c>
    </row>
    <row r="17" spans="2:27" ht="135" customHeight="1">
      <c r="B17" s="316" t="s">
        <v>307</v>
      </c>
      <c r="C17" s="173" t="s">
        <v>308</v>
      </c>
      <c r="D17" s="173" t="s">
        <v>309</v>
      </c>
      <c r="E17" s="173" t="s">
        <v>329</v>
      </c>
      <c r="F17" s="173"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7</v>
      </c>
      <c r="W17" s="170" t="s">
        <v>318</v>
      </c>
      <c r="X17" s="170" t="s">
        <v>318</v>
      </c>
      <c r="Y17" s="170" t="s">
        <v>318</v>
      </c>
      <c r="Z17" s="253" t="s">
        <v>359</v>
      </c>
      <c r="AA17" s="201" t="s">
        <v>318</v>
      </c>
    </row>
    <row r="18" spans="2:27" ht="135" customHeight="1">
      <c r="B18" s="316" t="s">
        <v>307</v>
      </c>
      <c r="C18" s="173" t="s">
        <v>308</v>
      </c>
      <c r="D18" s="173" t="s">
        <v>309</v>
      </c>
      <c r="E18" s="173" t="s">
        <v>329</v>
      </c>
      <c r="F18" s="173"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3"/>
        <v>II</v>
      </c>
      <c r="U18" s="172" t="str">
        <f t="shared" si="4"/>
        <v>Aceptable con control específico</v>
      </c>
      <c r="V18" s="170">
        <v>7</v>
      </c>
      <c r="W18" s="170" t="s">
        <v>318</v>
      </c>
      <c r="X18" s="170" t="s">
        <v>318</v>
      </c>
      <c r="Y18" s="170" t="s">
        <v>318</v>
      </c>
      <c r="Z18" s="253" t="s">
        <v>364</v>
      </c>
      <c r="AA18" s="201" t="s">
        <v>318</v>
      </c>
    </row>
    <row r="19" spans="2:27" s="229" customFormat="1" ht="281.25" customHeight="1">
      <c r="B19" s="200" t="s">
        <v>307</v>
      </c>
      <c r="C19" s="173" t="s">
        <v>308</v>
      </c>
      <c r="D19" s="173" t="s">
        <v>309</v>
      </c>
      <c r="E19" s="173" t="s">
        <v>365</v>
      </c>
      <c r="F19" s="173" t="s">
        <v>311</v>
      </c>
      <c r="G19" s="173" t="s">
        <v>338</v>
      </c>
      <c r="H19" s="252" t="s">
        <v>366</v>
      </c>
      <c r="I19" s="252" t="s">
        <v>367</v>
      </c>
      <c r="J19" s="252" t="s">
        <v>368</v>
      </c>
      <c r="K19" s="170" t="s">
        <v>56</v>
      </c>
      <c r="L19" s="170" t="s">
        <v>369</v>
      </c>
      <c r="M19" s="170" t="s">
        <v>370</v>
      </c>
      <c r="N19" s="170">
        <v>6</v>
      </c>
      <c r="O19" s="170">
        <v>2</v>
      </c>
      <c r="P19" s="170">
        <f t="shared" ref="P19" si="7">+N19*O19</f>
        <v>12</v>
      </c>
      <c r="Q19" s="170" t="str">
        <f t="shared" si="1"/>
        <v>(A)</v>
      </c>
      <c r="R19" s="170">
        <v>10</v>
      </c>
      <c r="S19" s="170">
        <f t="shared" ref="S19" si="8">+P19*R19</f>
        <v>120</v>
      </c>
      <c r="T19" s="171" t="str">
        <f t="shared" si="3"/>
        <v>III</v>
      </c>
      <c r="U19" s="172" t="str">
        <f t="shared" ref="U19" si="9">IF(T19="I","No aceptable",IF(T19="II","Aceptable con control específico",IF(T19="III","Mejorable","Aceptable.")))</f>
        <v>Mejorable</v>
      </c>
      <c r="V19" s="170">
        <v>7</v>
      </c>
      <c r="W19" s="170" t="s">
        <v>318</v>
      </c>
      <c r="X19" s="170" t="s">
        <v>318</v>
      </c>
      <c r="Y19" s="170" t="s">
        <v>318</v>
      </c>
      <c r="Z19" s="252" t="s">
        <v>371</v>
      </c>
      <c r="AA19" s="201" t="s">
        <v>318</v>
      </c>
    </row>
    <row r="20" spans="2:27" ht="409.5">
      <c r="B20" s="200" t="s">
        <v>307</v>
      </c>
      <c r="C20" s="170" t="s">
        <v>308</v>
      </c>
      <c r="D20" s="170" t="s">
        <v>309</v>
      </c>
      <c r="E20" s="170" t="s">
        <v>372</v>
      </c>
      <c r="F20" s="170" t="s">
        <v>311</v>
      </c>
      <c r="G20" s="170" t="s">
        <v>373</v>
      </c>
      <c r="H20" s="170" t="s">
        <v>525</v>
      </c>
      <c r="I20" s="170" t="s">
        <v>375</v>
      </c>
      <c r="J20" s="170" t="s">
        <v>526</v>
      </c>
      <c r="K20" s="170" t="s">
        <v>377</v>
      </c>
      <c r="L20" s="170" t="s">
        <v>56</v>
      </c>
      <c r="M20" s="170" t="s">
        <v>378</v>
      </c>
      <c r="N20" s="170">
        <v>6</v>
      </c>
      <c r="O20" s="170">
        <v>3</v>
      </c>
      <c r="P20" s="170">
        <f t="shared" ref="P20:P23" si="10">N20*O20</f>
        <v>18</v>
      </c>
      <c r="Q20" s="170" t="str">
        <f t="shared" si="1"/>
        <v>(A)</v>
      </c>
      <c r="R20" s="170">
        <v>25</v>
      </c>
      <c r="S20" s="170">
        <f t="shared" ref="S20:S23" si="11">P20*R20</f>
        <v>450</v>
      </c>
      <c r="T20" s="171" t="str">
        <f t="shared" si="3"/>
        <v>II</v>
      </c>
      <c r="U20" s="172" t="str">
        <f t="shared" si="4"/>
        <v>Aceptable con control específico</v>
      </c>
      <c r="V20" s="170">
        <v>7</v>
      </c>
      <c r="W20" s="170" t="s">
        <v>318</v>
      </c>
      <c r="X20" s="170" t="s">
        <v>318</v>
      </c>
      <c r="Y20" s="170" t="s">
        <v>318</v>
      </c>
      <c r="Z20" s="170" t="s">
        <v>527</v>
      </c>
      <c r="AA20" s="201" t="s">
        <v>528</v>
      </c>
    </row>
    <row r="21" spans="2:27" ht="136.5" customHeight="1">
      <c r="B21" s="200" t="s">
        <v>307</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10"/>
        <v>18</v>
      </c>
      <c r="Q21" s="170" t="str">
        <f t="shared" si="1"/>
        <v>(A)</v>
      </c>
      <c r="R21" s="170">
        <v>25</v>
      </c>
      <c r="S21" s="170">
        <f t="shared" si="11"/>
        <v>450</v>
      </c>
      <c r="T21" s="171" t="str">
        <f t="shared" ref="T21:T23" si="12">IF(S21&lt;20,"O",IF(S21&lt;=20,"IV",IF(S21&lt;=120,"III",IF(S21&lt;=500,"II","I"))))</f>
        <v>II</v>
      </c>
      <c r="U21" s="172" t="str">
        <f t="shared" ref="U21:U22" si="13">IF(T21="I","No aceptable",IF(T21="II","Aceptable con control específico",IF(T21="III","Mejorable","Aceptable.")))</f>
        <v>Aceptable con control específico</v>
      </c>
      <c r="V21" s="170">
        <v>7</v>
      </c>
      <c r="W21" s="170" t="s">
        <v>318</v>
      </c>
      <c r="X21" s="170" t="s">
        <v>318</v>
      </c>
      <c r="Y21" s="170" t="s">
        <v>318</v>
      </c>
      <c r="Z21" s="170" t="s">
        <v>385</v>
      </c>
      <c r="AA21" s="201" t="s">
        <v>318</v>
      </c>
    </row>
    <row r="22" spans="2:27" ht="153">
      <c r="B22" s="200" t="s">
        <v>307</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si="10"/>
        <v>24</v>
      </c>
      <c r="Q22" s="170" t="str">
        <f t="shared" si="1"/>
        <v>(MA)</v>
      </c>
      <c r="R22" s="170">
        <v>10</v>
      </c>
      <c r="S22" s="170">
        <f t="shared" si="11"/>
        <v>240</v>
      </c>
      <c r="T22" s="171" t="str">
        <f t="shared" si="12"/>
        <v>II</v>
      </c>
      <c r="U22" s="172" t="str">
        <f t="shared" si="13"/>
        <v>Aceptable con control específico</v>
      </c>
      <c r="V22" s="170">
        <v>7</v>
      </c>
      <c r="W22" s="170" t="s">
        <v>318</v>
      </c>
      <c r="X22" s="170" t="s">
        <v>318</v>
      </c>
      <c r="Y22" s="170" t="s">
        <v>392</v>
      </c>
      <c r="Z22" s="170" t="s">
        <v>393</v>
      </c>
      <c r="AA22" s="201" t="s">
        <v>318</v>
      </c>
    </row>
    <row r="23" spans="2:27" ht="63.75">
      <c r="B23" s="200" t="s">
        <v>307</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10"/>
        <v>12</v>
      </c>
      <c r="Q23" s="170" t="str">
        <f t="shared" si="1"/>
        <v>(A)</v>
      </c>
      <c r="R23" s="170">
        <v>10</v>
      </c>
      <c r="S23" s="170">
        <f t="shared" si="11"/>
        <v>120</v>
      </c>
      <c r="T23" s="171" t="str">
        <f t="shared" si="12"/>
        <v>III</v>
      </c>
      <c r="U23" s="172" t="str">
        <f t="shared" si="4"/>
        <v>Mejorable</v>
      </c>
      <c r="V23" s="170">
        <v>7</v>
      </c>
      <c r="W23" s="170" t="s">
        <v>318</v>
      </c>
      <c r="X23" s="170" t="s">
        <v>318</v>
      </c>
      <c r="Y23" s="170" t="s">
        <v>318</v>
      </c>
      <c r="Z23" s="170" t="s">
        <v>408</v>
      </c>
      <c r="AA23" s="201" t="s">
        <v>318</v>
      </c>
    </row>
    <row r="24" spans="2:27" ht="72" customHeight="1">
      <c r="B24" s="200" t="s">
        <v>307</v>
      </c>
      <c r="C24" s="170" t="s">
        <v>308</v>
      </c>
      <c r="D24" s="170" t="s">
        <v>309</v>
      </c>
      <c r="E24" s="170" t="s">
        <v>395</v>
      </c>
      <c r="F24" s="170" t="s">
        <v>396</v>
      </c>
      <c r="G24" s="170" t="s">
        <v>373</v>
      </c>
      <c r="H24" s="170" t="s">
        <v>397</v>
      </c>
      <c r="I24" s="170" t="s">
        <v>398</v>
      </c>
      <c r="J24" s="170" t="s">
        <v>399</v>
      </c>
      <c r="K24" s="170" t="s">
        <v>56</v>
      </c>
      <c r="L24" s="170" t="s">
        <v>400</v>
      </c>
      <c r="M24" s="170" t="s">
        <v>56</v>
      </c>
      <c r="N24" s="170">
        <v>6</v>
      </c>
      <c r="O24" s="170">
        <v>1</v>
      </c>
      <c r="P24" s="170">
        <f>N24*O24</f>
        <v>6</v>
      </c>
      <c r="Q24" s="170" t="str">
        <f>IF(P24&lt;2,"O",IF(P24&lt;=4,"(B)",IF(P24&lt;=8,"(M)",IF(P24&lt;=20,"(A)","(MA)"))))</f>
        <v>(M)</v>
      </c>
      <c r="R24" s="170">
        <v>60</v>
      </c>
      <c r="S24" s="170">
        <f>P24*R24</f>
        <v>360</v>
      </c>
      <c r="T24" s="171" t="str">
        <f>IF(S24&lt;20,"O",IF(S24&lt;=20,"IV",IF(S24&lt;=120,"III",IF(S24&lt;=500,"II","I"))))</f>
        <v>II</v>
      </c>
      <c r="U24" s="172" t="str">
        <f>IF(T24="I","No aceptable",IF(T24="II","Aceptable con control específico",IF(T24="III","Mejorable","Aceptable.")))</f>
        <v>Aceptable con control específico</v>
      </c>
      <c r="V24" s="170">
        <v>7</v>
      </c>
      <c r="W24" s="170" t="s">
        <v>318</v>
      </c>
      <c r="X24" s="170" t="s">
        <v>318</v>
      </c>
      <c r="Y24" s="170" t="s">
        <v>318</v>
      </c>
      <c r="Z24" s="170" t="s">
        <v>401</v>
      </c>
      <c r="AA24" s="201" t="s">
        <v>318</v>
      </c>
    </row>
    <row r="25" spans="2:27" ht="89.25">
      <c r="B25" s="200" t="s">
        <v>307</v>
      </c>
      <c r="C25" s="170" t="s">
        <v>308</v>
      </c>
      <c r="D25" s="170" t="s">
        <v>309</v>
      </c>
      <c r="E25" s="170" t="s">
        <v>494</v>
      </c>
      <c r="F25" s="170" t="s">
        <v>311</v>
      </c>
      <c r="G25" s="170" t="s">
        <v>403</v>
      </c>
      <c r="H25" s="170" t="s">
        <v>410</v>
      </c>
      <c r="I25" s="170" t="s">
        <v>616</v>
      </c>
      <c r="J25" s="170" t="s">
        <v>412</v>
      </c>
      <c r="K25" s="170" t="s">
        <v>56</v>
      </c>
      <c r="L25" s="170" t="s">
        <v>413</v>
      </c>
      <c r="M25" s="170" t="s">
        <v>56</v>
      </c>
      <c r="N25" s="170">
        <v>6</v>
      </c>
      <c r="O25" s="170">
        <v>2</v>
      </c>
      <c r="P25" s="170">
        <f t="shared" ref="P25" si="14">N25*O25</f>
        <v>12</v>
      </c>
      <c r="Q25" s="170" t="str">
        <f t="shared" ref="Q25" si="15">IF(P25&lt;2,"O",IF(P25&lt;=4,"(B)",IF(P25&lt;=8,"(M)",IF(P25&lt;=20,"(A)","(MA)"))))</f>
        <v>(A)</v>
      </c>
      <c r="R25" s="170">
        <v>25</v>
      </c>
      <c r="S25" s="170">
        <f t="shared" ref="S25" si="16">P25*R25</f>
        <v>300</v>
      </c>
      <c r="T25" s="171" t="str">
        <f t="shared" ref="T25" si="17">IF(S25&lt;20,"O",IF(S25&lt;=20,"IV",IF(S25&lt;=120,"III",IF(S25&lt;=500,"II","I"))))</f>
        <v>II</v>
      </c>
      <c r="U25" s="172" t="str">
        <f t="shared" ref="U25" si="18">IF(T25="I","No aceptable",IF(T25="II","Aceptable con control específico",IF(T25="III","Mejorable","Aceptable.")))</f>
        <v>Aceptable con control específico</v>
      </c>
      <c r="V25" s="170">
        <v>7</v>
      </c>
      <c r="W25" s="170" t="s">
        <v>617</v>
      </c>
      <c r="X25" s="170" t="s">
        <v>318</v>
      </c>
      <c r="Y25" s="170" t="s">
        <v>318</v>
      </c>
      <c r="Z25" s="170" t="s">
        <v>760</v>
      </c>
      <c r="AA25" s="201" t="s">
        <v>318</v>
      </c>
    </row>
    <row r="26" spans="2:27" ht="107.25" customHeight="1">
      <c r="B26" s="200" t="s">
        <v>307</v>
      </c>
      <c r="C26" s="170" t="s">
        <v>308</v>
      </c>
      <c r="D26" s="170" t="s">
        <v>309</v>
      </c>
      <c r="E26" s="170" t="s">
        <v>416</v>
      </c>
      <c r="F26" s="170" t="s">
        <v>396</v>
      </c>
      <c r="G26" s="170" t="s">
        <v>403</v>
      </c>
      <c r="H26" s="170" t="s">
        <v>404</v>
      </c>
      <c r="I26" s="288" t="s">
        <v>417</v>
      </c>
      <c r="J26" s="170" t="s">
        <v>418</v>
      </c>
      <c r="K26" s="170" t="s">
        <v>56</v>
      </c>
      <c r="L26" s="288" t="s">
        <v>761</v>
      </c>
      <c r="M26" s="170" t="s">
        <v>56</v>
      </c>
      <c r="N26" s="170">
        <v>6</v>
      </c>
      <c r="O26" s="170">
        <v>1</v>
      </c>
      <c r="P26" s="170">
        <f>N26*O26</f>
        <v>6</v>
      </c>
      <c r="Q26" s="170" t="str">
        <f>IF(P26&lt;2,"O",IF(P26&lt;=4,"(B)",IF(P26&lt;=8,"(M)",IF(P26&lt;=20,"(A)","(MA)"))))</f>
        <v>(M)</v>
      </c>
      <c r="R26" s="170">
        <v>60</v>
      </c>
      <c r="S26" s="170">
        <f>P26*R26</f>
        <v>360</v>
      </c>
      <c r="T26" s="171" t="str">
        <f>IF(S26&lt;20,"O",IF(S26&lt;=20,"IV",IF(S26&lt;=120,"III",IF(S26&lt;=500,"II","I"))))</f>
        <v>II</v>
      </c>
      <c r="U26" s="172" t="str">
        <f>IF(T26="I","No aceptable",IF(T26="II","Aceptable con control específico",IF(T26="III","Mejorable","Aceptable.")))</f>
        <v>Aceptable con control específico</v>
      </c>
      <c r="V26" s="170">
        <v>7</v>
      </c>
      <c r="W26" s="170" t="s">
        <v>318</v>
      </c>
      <c r="X26" s="170" t="s">
        <v>318</v>
      </c>
      <c r="Y26" s="170" t="s">
        <v>318</v>
      </c>
      <c r="Z26" s="170" t="s">
        <v>612</v>
      </c>
      <c r="AA26" s="201" t="s">
        <v>422</v>
      </c>
    </row>
    <row r="27" spans="2:27" ht="51">
      <c r="B27" s="200" t="s">
        <v>307</v>
      </c>
      <c r="C27" s="170" t="s">
        <v>308</v>
      </c>
      <c r="D27" s="170" t="s">
        <v>309</v>
      </c>
      <c r="E27" s="170" t="s">
        <v>416</v>
      </c>
      <c r="F27" s="170" t="s">
        <v>396</v>
      </c>
      <c r="G27" s="170" t="s">
        <v>403</v>
      </c>
      <c r="H27" s="170" t="s">
        <v>410</v>
      </c>
      <c r="I27" s="170" t="s">
        <v>423</v>
      </c>
      <c r="J27" s="170" t="s">
        <v>424</v>
      </c>
      <c r="K27" s="170" t="s">
        <v>56</v>
      </c>
      <c r="L27" s="170" t="s">
        <v>425</v>
      </c>
      <c r="M27" s="170" t="s">
        <v>56</v>
      </c>
      <c r="N27" s="170">
        <v>2</v>
      </c>
      <c r="O27" s="170">
        <v>1</v>
      </c>
      <c r="P27" s="170">
        <f t="shared" ref="P27" si="19">N27*O27</f>
        <v>2</v>
      </c>
      <c r="Q27" s="170" t="str">
        <f t="shared" ref="Q27" si="20">IF(P27&lt;2,"O",IF(P27&lt;=4,"(B)",IF(P27&lt;=8,"(M)",IF(P27&lt;=20,"(A)","(MA)"))))</f>
        <v>(B)</v>
      </c>
      <c r="R27" s="170">
        <v>60</v>
      </c>
      <c r="S27" s="170">
        <f t="shared" ref="S27" si="21">P27*R27</f>
        <v>120</v>
      </c>
      <c r="T27" s="171" t="str">
        <f t="shared" ref="T27" si="22">IF(S27&lt;20,"O",IF(S27&lt;=20,"IV",IF(S27&lt;=120,"III",IF(S27&lt;=500,"II","I"))))</f>
        <v>III</v>
      </c>
      <c r="U27" s="172" t="str">
        <f t="shared" ref="U27" si="23">IF(T27="I","No aceptable",IF(T27="II","Aceptable con control específico",IF(T27="III","Mejorable","Aceptable.")))</f>
        <v>Mejorable</v>
      </c>
      <c r="V27" s="170">
        <v>7</v>
      </c>
      <c r="W27" s="170" t="s">
        <v>318</v>
      </c>
      <c r="X27" s="170" t="s">
        <v>318</v>
      </c>
      <c r="Y27" s="170" t="s">
        <v>318</v>
      </c>
      <c r="Z27" s="170" t="s">
        <v>613</v>
      </c>
      <c r="AA27" s="201" t="s">
        <v>318</v>
      </c>
    </row>
    <row r="28" spans="2:27" ht="114.75">
      <c r="B28" s="200" t="s">
        <v>307</v>
      </c>
      <c r="C28" s="170" t="s">
        <v>308</v>
      </c>
      <c r="D28" s="170" t="s">
        <v>309</v>
      </c>
      <c r="E28" s="170" t="s">
        <v>329</v>
      </c>
      <c r="F28" s="170" t="s">
        <v>311</v>
      </c>
      <c r="G28" s="170" t="s">
        <v>427</v>
      </c>
      <c r="H28" s="170" t="s">
        <v>428</v>
      </c>
      <c r="I28" s="170" t="s">
        <v>429</v>
      </c>
      <c r="J28" s="170" t="s">
        <v>430</v>
      </c>
      <c r="K28" s="170" t="s">
        <v>56</v>
      </c>
      <c r="L28" s="170" t="s">
        <v>431</v>
      </c>
      <c r="M28" s="170" t="s">
        <v>432</v>
      </c>
      <c r="N28" s="170">
        <v>2</v>
      </c>
      <c r="O28" s="170">
        <v>1</v>
      </c>
      <c r="P28" s="170">
        <f t="shared" si="0"/>
        <v>2</v>
      </c>
      <c r="Q28" s="170" t="str">
        <f t="shared" si="1"/>
        <v>(B)</v>
      </c>
      <c r="R28" s="170">
        <v>100</v>
      </c>
      <c r="S28" s="170">
        <f t="shared" si="2"/>
        <v>200</v>
      </c>
      <c r="T28" s="171" t="str">
        <f t="shared" si="3"/>
        <v>II</v>
      </c>
      <c r="U28" s="172" t="str">
        <f t="shared" si="4"/>
        <v>Aceptable con control específico</v>
      </c>
      <c r="V28" s="170">
        <v>7</v>
      </c>
      <c r="W28" s="170" t="s">
        <v>318</v>
      </c>
      <c r="X28" s="170" t="s">
        <v>318</v>
      </c>
      <c r="Y28" s="170" t="s">
        <v>318</v>
      </c>
      <c r="Z28" s="170" t="s">
        <v>768</v>
      </c>
      <c r="AA28" s="201" t="s">
        <v>318</v>
      </c>
    </row>
    <row r="29" spans="2:27" ht="135" customHeight="1">
      <c r="B29" s="200" t="s">
        <v>307</v>
      </c>
      <c r="C29" s="170" t="s">
        <v>308</v>
      </c>
      <c r="D29" s="170" t="s">
        <v>309</v>
      </c>
      <c r="E29" s="170" t="s">
        <v>329</v>
      </c>
      <c r="F29" s="170" t="s">
        <v>311</v>
      </c>
      <c r="G29" s="170" t="s">
        <v>434</v>
      </c>
      <c r="H29" s="170" t="s">
        <v>495</v>
      </c>
      <c r="I29" s="170" t="s">
        <v>496</v>
      </c>
      <c r="J29" s="170" t="s">
        <v>497</v>
      </c>
      <c r="K29" s="170" t="s">
        <v>438</v>
      </c>
      <c r="L29" s="170" t="s">
        <v>439</v>
      </c>
      <c r="M29" s="170" t="s">
        <v>56</v>
      </c>
      <c r="N29" s="170">
        <v>2</v>
      </c>
      <c r="O29" s="170">
        <v>1</v>
      </c>
      <c r="P29" s="170">
        <f t="shared" si="0"/>
        <v>2</v>
      </c>
      <c r="Q29" s="170" t="str">
        <f t="shared" si="1"/>
        <v>(B)</v>
      </c>
      <c r="R29" s="170">
        <v>25</v>
      </c>
      <c r="S29" s="170">
        <f t="shared" si="2"/>
        <v>50</v>
      </c>
      <c r="T29" s="171" t="str">
        <f t="shared" si="3"/>
        <v>III</v>
      </c>
      <c r="U29" s="172" t="str">
        <f t="shared" si="4"/>
        <v>Mejorable</v>
      </c>
      <c r="V29" s="170">
        <v>7</v>
      </c>
      <c r="W29" s="170" t="s">
        <v>318</v>
      </c>
      <c r="X29" s="170" t="s">
        <v>318</v>
      </c>
      <c r="Y29" s="170" t="s">
        <v>508</v>
      </c>
      <c r="Z29" s="170" t="s">
        <v>587</v>
      </c>
      <c r="AA29" s="201" t="s">
        <v>318</v>
      </c>
    </row>
    <row r="30" spans="2:27" ht="127.5">
      <c r="B30" s="200" t="s">
        <v>307</v>
      </c>
      <c r="C30" s="170" t="s">
        <v>308</v>
      </c>
      <c r="D30" s="170" t="s">
        <v>309</v>
      </c>
      <c r="E30" s="170" t="s">
        <v>510</v>
      </c>
      <c r="F30" s="170" t="s">
        <v>311</v>
      </c>
      <c r="G30" s="170" t="s">
        <v>403</v>
      </c>
      <c r="H30" s="170" t="s">
        <v>468</v>
      </c>
      <c r="I30" s="249" t="s">
        <v>469</v>
      </c>
      <c r="J30" s="249" t="s">
        <v>470</v>
      </c>
      <c r="K30" s="249" t="s">
        <v>56</v>
      </c>
      <c r="L30" s="249" t="s">
        <v>471</v>
      </c>
      <c r="M30" s="249" t="s">
        <v>56</v>
      </c>
      <c r="N30" s="249">
        <v>6</v>
      </c>
      <c r="O30" s="249">
        <v>1</v>
      </c>
      <c r="P30" s="249">
        <f>N30*O30</f>
        <v>6</v>
      </c>
      <c r="Q30" s="249" t="str">
        <f>IF(P30&lt;2,"O",IF(P30&lt;=4,"(B)",IF(P30&lt;=8,"(M)",IF(P30&lt;=20,"(A)","(MA)"))))</f>
        <v>(M)</v>
      </c>
      <c r="R30" s="249">
        <v>60</v>
      </c>
      <c r="S30" s="249">
        <f>P30*R30</f>
        <v>360</v>
      </c>
      <c r="T30" s="250" t="str">
        <f>IF(S30&lt;20,"O",IF(S30&lt;=20,"IV",IF(S30&lt;=120,"III",IF(S30&lt;=500,"II","I"))))</f>
        <v>II</v>
      </c>
      <c r="U30" s="246" t="str">
        <f>IF(T30="I","No aceptable",IF(T30="II","Aceptable con control específico",IF(T30="III","Mejorable","Aceptable.")))</f>
        <v>Aceptable con control específico</v>
      </c>
      <c r="V30" s="170">
        <v>7</v>
      </c>
      <c r="W30" s="249" t="s">
        <v>318</v>
      </c>
      <c r="X30" s="249" t="s">
        <v>318</v>
      </c>
      <c r="Y30" s="249" t="s">
        <v>318</v>
      </c>
      <c r="Z30" s="249" t="s">
        <v>472</v>
      </c>
      <c r="AA30" s="201" t="s">
        <v>318</v>
      </c>
    </row>
    <row r="31" spans="2:27" ht="51" customHeight="1">
      <c r="B31" s="265" t="s">
        <v>511</v>
      </c>
      <c r="C31" s="170" t="s">
        <v>308</v>
      </c>
      <c r="D31" s="170" t="s">
        <v>309</v>
      </c>
      <c r="E31" s="170" t="s">
        <v>510</v>
      </c>
      <c r="F31" s="170" t="s">
        <v>311</v>
      </c>
      <c r="G31" s="170" t="s">
        <v>447</v>
      </c>
      <c r="H31" s="170" t="s">
        <v>512</v>
      </c>
      <c r="I31" s="170" t="s">
        <v>513</v>
      </c>
      <c r="J31" s="170" t="s">
        <v>514</v>
      </c>
      <c r="K31" s="170" t="s">
        <v>56</v>
      </c>
      <c r="L31" s="170" t="s">
        <v>56</v>
      </c>
      <c r="M31" s="170" t="s">
        <v>515</v>
      </c>
      <c r="N31" s="170">
        <v>6</v>
      </c>
      <c r="O31" s="170">
        <v>1</v>
      </c>
      <c r="P31" s="170">
        <f t="shared" si="0"/>
        <v>6</v>
      </c>
      <c r="Q31" s="170" t="str">
        <f t="shared" si="1"/>
        <v>(M)</v>
      </c>
      <c r="R31" s="170">
        <v>10</v>
      </c>
      <c r="S31" s="170">
        <f t="shared" si="2"/>
        <v>60</v>
      </c>
      <c r="T31" s="171" t="str">
        <f t="shared" si="3"/>
        <v>III</v>
      </c>
      <c r="U31" s="172" t="str">
        <f t="shared" si="4"/>
        <v>Mejorable</v>
      </c>
      <c r="V31" s="170">
        <v>7</v>
      </c>
      <c r="W31" s="170" t="s">
        <v>318</v>
      </c>
      <c r="X31" s="170" t="s">
        <v>318</v>
      </c>
      <c r="Y31" s="170" t="s">
        <v>318</v>
      </c>
      <c r="Z31" s="170" t="s">
        <v>516</v>
      </c>
      <c r="AA31" s="201" t="s">
        <v>517</v>
      </c>
    </row>
    <row r="32" spans="2:27" s="161" customFormat="1" ht="63.75">
      <c r="B32" s="266" t="s">
        <v>473</v>
      </c>
      <c r="C32" s="267" t="s">
        <v>308</v>
      </c>
      <c r="D32" s="267" t="s">
        <v>501</v>
      </c>
      <c r="E32" s="267" t="s">
        <v>502</v>
      </c>
      <c r="F32" s="267" t="s">
        <v>311</v>
      </c>
      <c r="G32" s="267" t="s">
        <v>403</v>
      </c>
      <c r="H32" s="267" t="s">
        <v>478</v>
      </c>
      <c r="I32" s="267" t="s">
        <v>479</v>
      </c>
      <c r="J32" s="267" t="s">
        <v>480</v>
      </c>
      <c r="K32" s="267" t="s">
        <v>56</v>
      </c>
      <c r="L32" s="297" t="s">
        <v>542</v>
      </c>
      <c r="M32" s="267" t="s">
        <v>481</v>
      </c>
      <c r="N32" s="267">
        <v>6</v>
      </c>
      <c r="O32" s="267">
        <v>3</v>
      </c>
      <c r="P32" s="267">
        <f t="shared" si="0"/>
        <v>18</v>
      </c>
      <c r="Q32" s="267" t="s">
        <v>451</v>
      </c>
      <c r="R32" s="267">
        <v>10</v>
      </c>
      <c r="S32" s="267">
        <f t="shared" si="2"/>
        <v>180</v>
      </c>
      <c r="T32" s="268" t="str">
        <f t="shared" si="3"/>
        <v>II</v>
      </c>
      <c r="U32" s="269" t="str">
        <f t="shared" si="4"/>
        <v>Aceptable con control específico</v>
      </c>
      <c r="V32" s="267">
        <v>7</v>
      </c>
      <c r="W32" s="267" t="s">
        <v>318</v>
      </c>
      <c r="X32" s="267" t="s">
        <v>318</v>
      </c>
      <c r="Y32" s="267" t="s">
        <v>588</v>
      </c>
      <c r="Z32" s="267" t="s">
        <v>589</v>
      </c>
      <c r="AA32" s="270" t="s">
        <v>484</v>
      </c>
    </row>
    <row r="33" spans="1:26" s="123" customFormat="1" ht="18.75" customHeight="1">
      <c r="A33" s="549" t="s">
        <v>503</v>
      </c>
      <c r="B33" s="549"/>
      <c r="C33" s="549"/>
      <c r="D33" s="228" t="s">
        <v>504</v>
      </c>
      <c r="E33" s="227"/>
      <c r="Z33" s="126"/>
    </row>
    <row r="34" spans="1:26" s="123" customFormat="1" ht="18.75" customHeight="1">
      <c r="A34" s="549"/>
      <c r="B34" s="549"/>
      <c r="C34" s="549"/>
      <c r="D34" s="228" t="s">
        <v>487</v>
      </c>
      <c r="E34" s="227"/>
      <c r="Z34" s="126"/>
    </row>
    <row r="35" spans="1:26">
      <c r="W35" s="123"/>
      <c r="X35" s="123"/>
    </row>
    <row r="36" spans="1:26">
      <c r="W36" s="123"/>
      <c r="X36" s="123"/>
    </row>
    <row r="37" spans="1:26">
      <c r="W37" s="123"/>
      <c r="X37" s="123"/>
    </row>
    <row r="38" spans="1:26">
      <c r="W38" s="123"/>
      <c r="X38" s="123"/>
    </row>
    <row r="39" spans="1:26">
      <c r="W39" s="123"/>
      <c r="X39" s="123"/>
    </row>
    <row r="40" spans="1:26">
      <c r="W40" s="123"/>
      <c r="X40" s="123"/>
    </row>
    <row r="41" spans="1:26">
      <c r="W41" s="123"/>
      <c r="X41" s="123"/>
    </row>
    <row r="42" spans="1:26">
      <c r="W42" s="123"/>
      <c r="X42" s="123"/>
    </row>
    <row r="43" spans="1:26">
      <c r="W43" s="123"/>
      <c r="X43" s="123"/>
    </row>
    <row r="44" spans="1:26">
      <c r="W44" s="123"/>
      <c r="X44" s="123"/>
    </row>
    <row r="45" spans="1:26">
      <c r="W45" s="123"/>
      <c r="X45" s="123"/>
    </row>
    <row r="46" spans="1:26">
      <c r="W46" s="123"/>
      <c r="X46" s="123"/>
    </row>
    <row r="47" spans="1:26">
      <c r="W47" s="123"/>
      <c r="X47" s="123"/>
    </row>
    <row r="48" spans="1:26">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row r="363" spans="23:24">
      <c r="W363" s="123"/>
      <c r="X363" s="123"/>
    </row>
  </sheetData>
  <sheetProtection algorithmName="SHA-512" hashValue="7ZrzmJN96SqFuGrm3R/hI8jHYiFoU9yN8fyzPh94UQRrEeqz8ZLpT97IYQlTo6mpS8OEY1sIK5+I4wkUnVTvjg==" saltValue="aFPwfBT9PhQUOWAktSt+7w==" spinCount="100000" sheet="1" formatCells="0" formatColumns="0" formatRows="0" insertColumns="0" insertRows="0" insertHyperlinks="0" deleteColumns="0" deleteRows="0" sort="0" pivotTables="0"/>
  <autoFilter ref="G10:I34"/>
  <mergeCells count="24">
    <mergeCell ref="N9:T9"/>
    <mergeCell ref="V9:V10"/>
    <mergeCell ref="W9:AA9"/>
    <mergeCell ref="E9:E10"/>
    <mergeCell ref="F9:F10"/>
    <mergeCell ref="G9:I9"/>
    <mergeCell ref="J9:J10"/>
    <mergeCell ref="K9:M9"/>
    <mergeCell ref="A33:C34"/>
    <mergeCell ref="B2:D5"/>
    <mergeCell ref="E2:Y2"/>
    <mergeCell ref="Z2:AA2"/>
    <mergeCell ref="E3:Y3"/>
    <mergeCell ref="Z3:AA3"/>
    <mergeCell ref="E4:Y5"/>
    <mergeCell ref="Z4:AA4"/>
    <mergeCell ref="Z5:AA5"/>
    <mergeCell ref="B7:D7"/>
    <mergeCell ref="E7:M7"/>
    <mergeCell ref="U7:W7"/>
    <mergeCell ref="X7:Y7"/>
    <mergeCell ref="B9:B10"/>
    <mergeCell ref="C9:C10"/>
    <mergeCell ref="D9:D10"/>
  </mergeCells>
  <conditionalFormatting sqref="F11 P28:Q29 S28:S29 S31 P31:Q31">
    <cfRule type="cellIs" dxfId="296" priority="192" operator="equal">
      <formula>"MEDIA"</formula>
    </cfRule>
    <cfRule type="cellIs" dxfId="295" priority="193" operator="equal">
      <formula>"BAJA"</formula>
    </cfRule>
    <cfRule type="cellIs" dxfId="294" priority="194" operator="equal">
      <formula>"MUY ALTA"</formula>
    </cfRule>
  </conditionalFormatting>
  <conditionalFormatting sqref="P12:Q12 S12">
    <cfRule type="cellIs" dxfId="293" priority="168" operator="equal">
      <formula>"MEDIA"</formula>
    </cfRule>
    <cfRule type="cellIs" dxfId="292" priority="169" operator="equal">
      <formula>"BAJA"</formula>
    </cfRule>
    <cfRule type="cellIs" dxfId="291" priority="170" operator="equal">
      <formula>"MUY ALTA"</formula>
    </cfRule>
  </conditionalFormatting>
  <conditionalFormatting sqref="T28:T29 T31 T12:T13">
    <cfRule type="cellIs" dxfId="290" priority="171" operator="equal">
      <formula>"II"</formula>
    </cfRule>
    <cfRule type="cellIs" dxfId="289" priority="172" operator="equal">
      <formula>"III"</formula>
    </cfRule>
    <cfRule type="cellIs" dxfId="288" priority="173" operator="equal">
      <formula>"I"</formula>
    </cfRule>
    <cfRule type="cellIs" dxfId="287" priority="174" operator="equal">
      <formula>"IV"</formula>
    </cfRule>
  </conditionalFormatting>
  <conditionalFormatting sqref="U28:U29 U31 U12:U13">
    <cfRule type="containsText" dxfId="286" priority="165" operator="containsText" text="Mejorable">
      <formula>NOT(ISERROR(SEARCH("Mejorable",U12)))</formula>
    </cfRule>
    <cfRule type="containsText" dxfId="285" priority="166" operator="containsText" text="Aceptable.">
      <formula>NOT(ISERROR(SEARCH("Aceptable.",U12)))</formula>
    </cfRule>
    <cfRule type="containsText" dxfId="284" priority="167" operator="containsText" text="Aceptable con control específico">
      <formula>NOT(ISERROR(SEARCH("Aceptable con control específico",U12)))</formula>
    </cfRule>
  </conditionalFormatting>
  <conditionalFormatting sqref="P19:Q19 S19">
    <cfRule type="cellIs" dxfId="283" priority="145" operator="equal">
      <formula>"MEDIA"</formula>
    </cfRule>
    <cfRule type="cellIs" dxfId="282" priority="146" operator="equal">
      <formula>"BAJA"</formula>
    </cfRule>
    <cfRule type="cellIs" dxfId="281" priority="147" operator="equal">
      <formula>"MUY ALTA"</formula>
    </cfRule>
  </conditionalFormatting>
  <conditionalFormatting sqref="S20 P20:Q20">
    <cfRule type="cellIs" dxfId="280" priority="126" operator="equal">
      <formula>"MEDIA"</formula>
    </cfRule>
    <cfRule type="cellIs" dxfId="279" priority="142" operator="equal">
      <formula>"BAJA"</formula>
    </cfRule>
    <cfRule type="cellIs" dxfId="278" priority="143" operator="equal">
      <formula>"MUY ALTA"</formula>
    </cfRule>
  </conditionalFormatting>
  <conditionalFormatting sqref="T20:T22">
    <cfRule type="cellIs" dxfId="277" priority="125" operator="equal">
      <formula>"II"</formula>
    </cfRule>
    <cfRule type="cellIs" dxfId="276" priority="138" operator="equal">
      <formula>"III"</formula>
    </cfRule>
    <cfRule type="cellIs" dxfId="275" priority="139" operator="equal">
      <formula>"I"</formula>
    </cfRule>
    <cfRule type="cellIs" dxfId="274" priority="140" operator="equal">
      <formula>"IV"</formula>
    </cfRule>
  </conditionalFormatting>
  <conditionalFormatting sqref="U20:U22">
    <cfRule type="containsText" dxfId="273" priority="124" operator="containsText" text="Mejorable">
      <formula>NOT(ISERROR(SEARCH("Mejorable",U20)))</formula>
    </cfRule>
    <cfRule type="containsText" dxfId="272" priority="135" operator="containsText" text="Aceptable.">
      <formula>NOT(ISERROR(SEARCH("Aceptable.",U20)))</formula>
    </cfRule>
    <cfRule type="containsText" dxfId="271" priority="136" operator="containsText" text="Aceptable con control específico">
      <formula>NOT(ISERROR(SEARCH("Aceptable con control específico",U20)))</formula>
    </cfRule>
  </conditionalFormatting>
  <conditionalFormatting sqref="P21:Q21 S21">
    <cfRule type="cellIs" dxfId="270" priority="123" operator="equal">
      <formula>"MEDIA"</formula>
    </cfRule>
    <cfRule type="cellIs" dxfId="269" priority="132" operator="equal">
      <formula>"BAJA"</formula>
    </cfRule>
    <cfRule type="cellIs" dxfId="268" priority="133" operator="equal">
      <formula>"MUY ALTA"</formula>
    </cfRule>
  </conditionalFormatting>
  <conditionalFormatting sqref="P22:Q22 S22">
    <cfRule type="cellIs" dxfId="267" priority="120" operator="equal">
      <formula>"MEDIA"</formula>
    </cfRule>
  </conditionalFormatting>
  <conditionalFormatting sqref="P24:Q24 S24">
    <cfRule type="cellIs" dxfId="266" priority="112" operator="equal">
      <formula>"MEDIA"</formula>
    </cfRule>
    <cfRule type="cellIs" dxfId="265" priority="113" operator="equal">
      <formula>"BAJA"</formula>
    </cfRule>
    <cfRule type="cellIs" dxfId="264" priority="114" operator="equal">
      <formula>"MUY ALTA"</formula>
    </cfRule>
  </conditionalFormatting>
  <conditionalFormatting sqref="T24">
    <cfRule type="cellIs" dxfId="263" priority="105" operator="equal">
      <formula>"II"</formula>
    </cfRule>
    <cfRule type="cellIs" dxfId="262" priority="106" operator="equal">
      <formula>"III"</formula>
    </cfRule>
    <cfRule type="cellIs" dxfId="261" priority="107" operator="equal">
      <formula>"I"</formula>
    </cfRule>
    <cfRule type="cellIs" dxfId="260" priority="108" operator="equal">
      <formula>"IV"</formula>
    </cfRule>
  </conditionalFormatting>
  <conditionalFormatting sqref="U24">
    <cfRule type="containsText" dxfId="259" priority="109" operator="containsText" text="Mejorable">
      <formula>NOT(ISERROR(SEARCH("Mejorable",U24)))</formula>
    </cfRule>
    <cfRule type="containsText" dxfId="258" priority="110" operator="containsText" text="Aceptable.">
      <formula>NOT(ISERROR(SEARCH("Aceptable.",U24)))</formula>
    </cfRule>
    <cfRule type="containsText" dxfId="257" priority="111" operator="containsText" text="Aceptable con control específico">
      <formula>NOT(ISERROR(SEARCH("Aceptable con control específico",U24)))</formula>
    </cfRule>
  </conditionalFormatting>
  <conditionalFormatting sqref="P23:Q23 S23">
    <cfRule type="cellIs" dxfId="256" priority="98" operator="equal">
      <formula>"MEDIA"</formula>
    </cfRule>
    <cfRule type="cellIs" dxfId="255" priority="102" operator="equal">
      <formula>"BAJA"</formula>
    </cfRule>
    <cfRule type="cellIs" dxfId="254" priority="103" operator="equal">
      <formula>"MUY ALTA"</formula>
    </cfRule>
  </conditionalFormatting>
  <conditionalFormatting sqref="U23">
    <cfRule type="containsText" dxfId="253" priority="95" operator="containsText" text="Mejorable">
      <formula>NOT(ISERROR(SEARCH("Mejorable",U23)))</formula>
    </cfRule>
    <cfRule type="containsText" dxfId="252" priority="96" operator="containsText" text="Aceptable.">
      <formula>NOT(ISERROR(SEARCH("Aceptable.",U23)))</formula>
    </cfRule>
    <cfRule type="containsText" dxfId="251" priority="196" operator="containsText" text="Aceptable con control específico">
      <formula>NOT(ISERROR(SEARCH("Aceptable con control específico",U23)))</formula>
    </cfRule>
  </conditionalFormatting>
  <conditionalFormatting sqref="S25 P25:Q25">
    <cfRule type="cellIs" dxfId="250" priority="92" operator="equal">
      <formula>"MEDIA"</formula>
    </cfRule>
    <cfRule type="cellIs" dxfId="249" priority="93" operator="equal">
      <formula>"BAJA"</formula>
    </cfRule>
    <cfRule type="cellIs" dxfId="248" priority="94" operator="equal">
      <formula>"MUY ALTA"</formula>
    </cfRule>
  </conditionalFormatting>
  <conditionalFormatting sqref="T25">
    <cfRule type="cellIs" dxfId="247" priority="88" operator="equal">
      <formula>"II"</formula>
    </cfRule>
    <cfRule type="cellIs" dxfId="246" priority="89" operator="equal">
      <formula>"III"</formula>
    </cfRule>
    <cfRule type="cellIs" dxfId="245" priority="90" operator="equal">
      <formula>"I"</formula>
    </cfRule>
    <cfRule type="cellIs" dxfId="244" priority="91" operator="equal">
      <formula>"IV"</formula>
    </cfRule>
  </conditionalFormatting>
  <conditionalFormatting sqref="U25">
    <cfRule type="containsText" dxfId="243" priority="85" operator="containsText" text="Mejorable">
      <formula>NOT(ISERROR(SEARCH("Mejorable",U25)))</formula>
    </cfRule>
    <cfRule type="containsText" dxfId="242" priority="86" operator="containsText" text="Aceptable.">
      <formula>NOT(ISERROR(SEARCH("Aceptable.",U25)))</formula>
    </cfRule>
    <cfRule type="containsText" dxfId="241" priority="87" operator="containsText" text="Aceptable con control específico">
      <formula>NOT(ISERROR(SEARCH("Aceptable con control específico",U25)))</formula>
    </cfRule>
  </conditionalFormatting>
  <conditionalFormatting sqref="S26 P26:Q26">
    <cfRule type="cellIs" dxfId="240" priority="82" operator="equal">
      <formula>"MEDIA"</formula>
    </cfRule>
    <cfRule type="cellIs" dxfId="239" priority="83" operator="equal">
      <formula>"BAJA"</formula>
    </cfRule>
    <cfRule type="cellIs" dxfId="238" priority="84" operator="equal">
      <formula>"MUY ALTA"</formula>
    </cfRule>
  </conditionalFormatting>
  <conditionalFormatting sqref="T26">
    <cfRule type="cellIs" dxfId="237" priority="78" operator="equal">
      <formula>"II"</formula>
    </cfRule>
    <cfRule type="cellIs" dxfId="236" priority="79" operator="equal">
      <formula>"III"</formula>
    </cfRule>
    <cfRule type="cellIs" dxfId="235" priority="80" operator="equal">
      <formula>"I"</formula>
    </cfRule>
    <cfRule type="cellIs" dxfId="234" priority="81" operator="equal">
      <formula>"IV"</formula>
    </cfRule>
  </conditionalFormatting>
  <conditionalFormatting sqref="U26">
    <cfRule type="containsText" dxfId="233" priority="75" operator="containsText" text="Mejorable">
      <formula>NOT(ISERROR(SEARCH("Mejorable",U26)))</formula>
    </cfRule>
    <cfRule type="containsText" dxfId="232" priority="76" operator="containsText" text="Aceptable.">
      <formula>NOT(ISERROR(SEARCH("Aceptable.",U26)))</formula>
    </cfRule>
    <cfRule type="containsText" dxfId="231" priority="77" operator="containsText" text="Aceptable con control específico">
      <formula>NOT(ISERROR(SEARCH("Aceptable con control específico",U26)))</formula>
    </cfRule>
  </conditionalFormatting>
  <conditionalFormatting sqref="P27:Q27 S27">
    <cfRule type="cellIs" dxfId="230" priority="72" operator="equal">
      <formula>"MEDIA"</formula>
    </cfRule>
    <cfRule type="cellIs" dxfId="229" priority="73" operator="equal">
      <formula>"BAJA"</formula>
    </cfRule>
    <cfRule type="cellIs" dxfId="228" priority="74" operator="equal">
      <formula>"MUY ALTA"</formula>
    </cfRule>
  </conditionalFormatting>
  <conditionalFormatting sqref="T27">
    <cfRule type="cellIs" dxfId="227" priority="68" operator="equal">
      <formula>"II"</formula>
    </cfRule>
    <cfRule type="cellIs" dxfId="226" priority="69" operator="equal">
      <formula>"III"</formula>
    </cfRule>
    <cfRule type="cellIs" dxfId="225" priority="70" operator="equal">
      <formula>"I"</formula>
    </cfRule>
    <cfRule type="cellIs" dxfId="224" priority="71" operator="equal">
      <formula>"IV"</formula>
    </cfRule>
  </conditionalFormatting>
  <conditionalFormatting sqref="U27">
    <cfRule type="containsText" dxfId="223" priority="65" operator="containsText" text="Mejorable">
      <formula>NOT(ISERROR(SEARCH("Mejorable",U27)))</formula>
    </cfRule>
    <cfRule type="containsText" dxfId="222" priority="66" operator="containsText" text="Aceptable.">
      <formula>NOT(ISERROR(SEARCH("Aceptable.",U27)))</formula>
    </cfRule>
    <cfRule type="containsText" dxfId="221" priority="67" operator="containsText" text="Aceptable con control específico">
      <formula>NOT(ISERROR(SEARCH("Aceptable con control específico",U27)))</formula>
    </cfRule>
  </conditionalFormatting>
  <conditionalFormatting sqref="P30 S30:T30">
    <cfRule type="cellIs" dxfId="220" priority="62" operator="equal">
      <formula>"MEDIA"</formula>
    </cfRule>
    <cfRule type="cellIs" dxfId="219" priority="63" operator="equal">
      <formula>"BAJA"</formula>
    </cfRule>
    <cfRule type="cellIs" dxfId="218" priority="64" operator="equal">
      <formula>"MUY ALTA"</formula>
    </cfRule>
  </conditionalFormatting>
  <conditionalFormatting sqref="Q30">
    <cfRule type="cellIs" dxfId="217" priority="56" operator="equal">
      <formula>"MEDIA"</formula>
    </cfRule>
    <cfRule type="cellIs" dxfId="216" priority="57" operator="equal">
      <formula>"BAJA"</formula>
    </cfRule>
    <cfRule type="cellIs" dxfId="215" priority="58" operator="equal">
      <formula>"MUY ALTA"</formula>
    </cfRule>
  </conditionalFormatting>
  <conditionalFormatting sqref="T30">
    <cfRule type="cellIs" dxfId="214" priority="52" operator="equal">
      <formula>"II"</formula>
    </cfRule>
    <cfRule type="cellIs" dxfId="213" priority="53" operator="equal">
      <formula>"III"</formula>
    </cfRule>
    <cfRule type="cellIs" dxfId="212" priority="54" operator="equal">
      <formula>"I"</formula>
    </cfRule>
    <cfRule type="cellIs" dxfId="211" priority="55" operator="equal">
      <formula>"IV"</formula>
    </cfRule>
  </conditionalFormatting>
  <conditionalFormatting sqref="U30">
    <cfRule type="containsText" dxfId="210" priority="59" operator="containsText" text="Mejorable">
      <formula>NOT(ISERROR(SEARCH("Mejorable",U30)))</formula>
    </cfRule>
    <cfRule type="containsText" dxfId="209" priority="60" operator="containsText" text="Aceptable.">
      <formula>NOT(ISERROR(SEARCH("Aceptable.",U30)))</formula>
    </cfRule>
    <cfRule type="containsText" dxfId="208" priority="61" operator="containsText" text="Aceptable con control específico">
      <formula>NOT(ISERROR(SEARCH("Aceptable con control específico",U30)))</formula>
    </cfRule>
  </conditionalFormatting>
  <conditionalFormatting sqref="P32">
    <cfRule type="cellIs" dxfId="207" priority="49" operator="equal">
      <formula>"MEDIA"</formula>
    </cfRule>
    <cfRule type="cellIs" dxfId="206" priority="50" operator="equal">
      <formula>"BAJA"</formula>
    </cfRule>
    <cfRule type="cellIs" dxfId="205" priority="51" operator="equal">
      <formula>"MUY ALTA"</formula>
    </cfRule>
  </conditionalFormatting>
  <conditionalFormatting sqref="S32:T32">
    <cfRule type="cellIs" dxfId="204" priority="46" operator="equal">
      <formula>"MEDIA"</formula>
    </cfRule>
    <cfRule type="cellIs" dxfId="203" priority="47" operator="equal">
      <formula>"BAJA"</formula>
    </cfRule>
    <cfRule type="cellIs" dxfId="202" priority="48" operator="equal">
      <formula>"MUY ALTA"</formula>
    </cfRule>
  </conditionalFormatting>
  <conditionalFormatting sqref="T32">
    <cfRule type="cellIs" dxfId="201" priority="40" operator="equal">
      <formula>"II"</formula>
    </cfRule>
    <cfRule type="cellIs" dxfId="200" priority="41" operator="equal">
      <formula>"III"</formula>
    </cfRule>
    <cfRule type="cellIs" dxfId="199" priority="42" operator="equal">
      <formula>"I"</formula>
    </cfRule>
    <cfRule type="cellIs" dxfId="198" priority="43" operator="equal">
      <formula>"IV"</formula>
    </cfRule>
  </conditionalFormatting>
  <conditionalFormatting sqref="U32">
    <cfRule type="containsText" dxfId="197" priority="37" operator="containsText" text="Mejorable">
      <formula>NOT(ISERROR(SEARCH("Mejorable",U32)))</formula>
    </cfRule>
    <cfRule type="containsText" dxfId="196" priority="38" operator="containsText" text="Aceptable.">
      <formula>NOT(ISERROR(SEARCH("Aceptable.",U32)))</formula>
    </cfRule>
    <cfRule type="containsText" dxfId="195" priority="39" operator="containsText" text="Aceptable con control específico">
      <formula>NOT(ISERROR(SEARCH("Aceptable con control específico",U32)))</formula>
    </cfRule>
  </conditionalFormatting>
  <conditionalFormatting sqref="V32">
    <cfRule type="containsText" dxfId="194" priority="44" operator="containsText" text="Aceptable con control específico">
      <formula>NOT(ISERROR(SEARCH(("Aceptable con control específico"),(V32))))</formula>
    </cfRule>
    <cfRule type="cellIs" dxfId="193" priority="45" stopIfTrue="1" operator="equal">
      <formula>"Aceptable"</formula>
    </cfRule>
  </conditionalFormatting>
  <conditionalFormatting sqref="G11">
    <cfRule type="cellIs" dxfId="192" priority="34" operator="equal">
      <formula>"MEDIA"</formula>
    </cfRule>
    <cfRule type="cellIs" dxfId="191" priority="35" operator="equal">
      <formula>"BAJA"</formula>
    </cfRule>
    <cfRule type="cellIs" dxfId="190" priority="36" operator="equal">
      <formula>"MUY ALTA"</formula>
    </cfRule>
  </conditionalFormatting>
  <conditionalFormatting sqref="W11:AA11 H11:S11">
    <cfRule type="cellIs" dxfId="189" priority="30" operator="equal">
      <formula>"MEDIA"</formula>
    </cfRule>
    <cfRule type="cellIs" dxfId="188" priority="31" operator="equal">
      <formula>"BAJA"</formula>
    </cfRule>
    <cfRule type="cellIs" dxfId="187" priority="32" operator="equal">
      <formula>"MUY ALTA"</formula>
    </cfRule>
  </conditionalFormatting>
  <conditionalFormatting sqref="T11">
    <cfRule type="cellIs" dxfId="186" priority="23" operator="equal">
      <formula>"II"</formula>
    </cfRule>
    <cfRule type="cellIs" dxfId="185" priority="24" operator="equal">
      <formula>"III"</formula>
    </cfRule>
    <cfRule type="cellIs" dxfId="184" priority="25" operator="equal">
      <formula>"I"</formula>
    </cfRule>
    <cfRule type="cellIs" dxfId="183" priority="26" operator="equal">
      <formula>"IV"</formula>
    </cfRule>
  </conditionalFormatting>
  <conditionalFormatting sqref="U11">
    <cfRule type="containsText" dxfId="182" priority="27" operator="containsText" text="Mejorable">
      <formula>NOT(ISERROR(SEARCH("Mejorable",U11)))</formula>
    </cfRule>
    <cfRule type="containsText" dxfId="181" priority="28" operator="containsText" text="Aceptable.">
      <formula>NOT(ISERROR(SEARCH("Aceptable.",U11)))</formula>
    </cfRule>
    <cfRule type="containsText" dxfId="180" priority="29" operator="containsText" text="Aceptable con control específico">
      <formula>NOT(ISERROR(SEARCH("Aceptable con control específico",U11)))</formula>
    </cfRule>
  </conditionalFormatting>
  <conditionalFormatting sqref="W11 Z11:AA11">
    <cfRule type="cellIs" dxfId="179" priority="33" operator="equal">
      <formula>"ALTA"</formula>
    </cfRule>
  </conditionalFormatting>
  <conditionalFormatting sqref="P13:Q18 S13:S18">
    <cfRule type="cellIs" dxfId="178" priority="16" operator="equal">
      <formula>"MEDIA"</formula>
    </cfRule>
    <cfRule type="cellIs" dxfId="177" priority="18" operator="equal">
      <formula>"BAJA"</formula>
    </cfRule>
    <cfRule type="cellIs" dxfId="176" priority="19" operator="equal">
      <formula>"MUY ALTA"</formula>
    </cfRule>
  </conditionalFormatting>
  <conditionalFormatting sqref="T14 T16:T18">
    <cfRule type="cellIs" dxfId="175" priority="15" operator="equal">
      <formula>"II"</formula>
    </cfRule>
    <cfRule type="cellIs" dxfId="174" priority="17" operator="equal">
      <formula>"IV"</formula>
    </cfRule>
    <cfRule type="cellIs" dxfId="173" priority="197" operator="equal">
      <formula>"I"</formula>
    </cfRule>
  </conditionalFormatting>
  <conditionalFormatting sqref="U14:U19">
    <cfRule type="containsText" dxfId="172" priority="13" operator="containsText" text="Mejorable">
      <formula>NOT(ISERROR(SEARCH("Mejorable",U14)))</formula>
    </cfRule>
    <cfRule type="containsText" dxfId="171" priority="13" operator="containsText" text="Aceptable con control específico">
      <formula>NOT(ISERROR(SEARCH("Aceptable con control específico",U14)))</formula>
    </cfRule>
    <cfRule type="containsText" dxfId="170" priority="14" operator="containsText" text="Aceptable.">
      <formula>NOT(ISERROR(SEARCH("Aceptable.",U14)))</formula>
    </cfRule>
  </conditionalFormatting>
  <conditionalFormatting sqref="T15">
    <cfRule type="cellIs" dxfId="169" priority="9" operator="equal">
      <formula>"II"</formula>
    </cfRule>
    <cfRule type="cellIs" dxfId="168" priority="10" operator="equal">
      <formula>"III"</formula>
    </cfRule>
    <cfRule type="cellIs" dxfId="167" priority="11" operator="equal">
      <formula>"I"</formula>
    </cfRule>
    <cfRule type="cellIs" dxfId="166" priority="12" operator="equal">
      <formula>"IV"</formula>
    </cfRule>
  </conditionalFormatting>
  <conditionalFormatting sqref="T19">
    <cfRule type="cellIs" dxfId="165" priority="5" operator="equal">
      <formula>"II"</formula>
    </cfRule>
    <cfRule type="cellIs" dxfId="164" priority="6" operator="equal">
      <formula>"III"</formula>
    </cfRule>
    <cfRule type="cellIs" dxfId="163" priority="7" operator="equal">
      <formula>"I"</formula>
    </cfRule>
    <cfRule type="cellIs" dxfId="162" priority="8" operator="equal">
      <formula>"IV"</formula>
    </cfRule>
  </conditionalFormatting>
  <conditionalFormatting sqref="T23">
    <cfRule type="cellIs" dxfId="161" priority="1" operator="equal">
      <formula>"II"</formula>
    </cfRule>
    <cfRule type="cellIs" dxfId="160" priority="2" operator="equal">
      <formula>"III"</formula>
    </cfRule>
    <cfRule type="cellIs" dxfId="159" priority="3" operator="equal">
      <formula>"I"</formula>
    </cfRule>
    <cfRule type="cellIs" dxfId="158" priority="4" operator="equal">
      <formula>"IV"</formula>
    </cfRule>
  </conditionalFormatting>
  <dataValidations count="3">
    <dataValidation type="list" allowBlank="1" showInputMessage="1" showErrorMessage="1" sqref="R19">
      <formula1>"10,25,60,100"</formula1>
    </dataValidation>
    <dataValidation type="list" allowBlank="1" showInputMessage="1" showErrorMessage="1" sqref="N19">
      <formula1>"2,6,10"</formula1>
    </dataValidation>
    <dataValidation type="list" errorStyle="warning" allowBlank="1" showInputMessage="1" showErrorMessage="1" errorTitle="COLOQUE SOLO" error="1,2,3, O 4" sqref="O19">
      <formula1>"4,3,2,1"</formula1>
    </dataValidation>
  </dataValidations>
  <pageMargins left="0.7" right="0.7" top="0.75" bottom="0.75" header="0.3" footer="0.3"/>
  <pageSetup scale="22"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dimension ref="A1:AA359"/>
  <sheetViews>
    <sheetView view="pageBreakPreview" zoomScale="71" zoomScaleNormal="71" zoomScaleSheetLayoutView="71" workbookViewId="0">
      <selection activeCell="G12" sqref="G12"/>
    </sheetView>
  </sheetViews>
  <sheetFormatPr baseColWidth="10" defaultColWidth="11.42578125" defaultRowHeight="15"/>
  <cols>
    <col min="1" max="1" width="2" style="127" customWidth="1"/>
    <col min="2" max="3" width="15.28515625" style="127" customWidth="1"/>
    <col min="4" max="4" width="18.7109375" style="127" customWidth="1"/>
    <col min="5" max="5" width="23.425781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2.42578125" style="127" customWidth="1"/>
    <col min="24" max="24" width="11.140625" style="127" customWidth="1"/>
    <col min="25" max="25" width="11"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204"/>
      <c r="C6" s="205"/>
      <c r="D6" s="205"/>
      <c r="E6" s="206"/>
      <c r="F6" s="206"/>
      <c r="G6" s="206"/>
      <c r="H6" s="206"/>
      <c r="I6" s="206"/>
      <c r="J6" s="206"/>
      <c r="K6" s="206"/>
      <c r="L6" s="206"/>
      <c r="M6" s="206"/>
      <c r="N6" s="206"/>
      <c r="O6" s="206"/>
      <c r="P6" s="206"/>
      <c r="Q6" s="206"/>
      <c r="R6" s="206"/>
      <c r="S6" s="206"/>
      <c r="T6" s="206"/>
      <c r="U6" s="206"/>
      <c r="V6" s="206"/>
      <c r="W6" s="206"/>
      <c r="X6" s="206"/>
      <c r="Y6" s="206"/>
      <c r="Z6" s="207"/>
      <c r="AA6" s="208"/>
    </row>
    <row r="7" spans="2:27" ht="16.5" customHeight="1">
      <c r="B7" s="542" t="s">
        <v>233</v>
      </c>
      <c r="C7" s="543"/>
      <c r="D7" s="543"/>
      <c r="E7" s="488" t="s">
        <v>770</v>
      </c>
      <c r="F7" s="488"/>
      <c r="G7" s="488"/>
      <c r="H7" s="488"/>
      <c r="I7" s="488"/>
      <c r="J7" s="488"/>
      <c r="K7" s="488"/>
      <c r="L7" s="488"/>
      <c r="M7" s="489"/>
      <c r="N7" s="212"/>
      <c r="O7" s="212"/>
      <c r="P7" s="212"/>
      <c r="Q7" s="212"/>
      <c r="R7" s="212"/>
      <c r="S7" s="212"/>
      <c r="T7" s="212"/>
      <c r="U7" s="502" t="s">
        <v>286</v>
      </c>
      <c r="V7" s="503"/>
      <c r="W7" s="504"/>
      <c r="X7" s="490">
        <v>45981</v>
      </c>
      <c r="Y7" s="491"/>
      <c r="Z7" s="213"/>
      <c r="AA7" s="214"/>
    </row>
    <row r="8" spans="2:27" ht="16.5" customHeight="1" thickBot="1">
      <c r="B8" s="209"/>
      <c r="C8" s="210"/>
      <c r="D8" s="210"/>
      <c r="E8" s="211"/>
      <c r="F8" s="211"/>
      <c r="G8" s="211"/>
      <c r="H8" s="211"/>
      <c r="I8" s="211"/>
      <c r="J8" s="211"/>
      <c r="K8" s="211"/>
      <c r="L8" s="211"/>
      <c r="M8" s="211"/>
      <c r="N8" s="211"/>
      <c r="O8" s="211"/>
      <c r="P8" s="211"/>
      <c r="Q8" s="211"/>
      <c r="R8" s="211"/>
      <c r="S8" s="211"/>
      <c r="T8" s="211"/>
      <c r="U8" s="211"/>
      <c r="V8" s="211"/>
      <c r="W8" s="211"/>
      <c r="X8" s="211"/>
      <c r="Y8" s="211"/>
      <c r="Z8" s="215"/>
      <c r="AA8" s="216"/>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126.95" customHeight="1">
      <c r="B11" s="254" t="s">
        <v>307</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4</v>
      </c>
      <c r="W11" s="255" t="s">
        <v>318</v>
      </c>
      <c r="X11" s="255" t="s">
        <v>318</v>
      </c>
      <c r="Y11" s="255" t="s">
        <v>318</v>
      </c>
      <c r="Z11" s="255" t="s">
        <v>319</v>
      </c>
      <c r="AA11" s="259" t="s">
        <v>318</v>
      </c>
    </row>
    <row r="12" spans="2:27" ht="140.25">
      <c r="B12" s="200" t="s">
        <v>307</v>
      </c>
      <c r="C12" s="170" t="s">
        <v>308</v>
      </c>
      <c r="D12" s="170" t="s">
        <v>309</v>
      </c>
      <c r="E12" s="170" t="s">
        <v>320</v>
      </c>
      <c r="F12" s="170" t="s">
        <v>311</v>
      </c>
      <c r="G12" s="170" t="s">
        <v>321</v>
      </c>
      <c r="H12" s="170" t="s">
        <v>322</v>
      </c>
      <c r="I12" s="170" t="s">
        <v>323</v>
      </c>
      <c r="J12" s="170" t="s">
        <v>324</v>
      </c>
      <c r="K12" s="170" t="s">
        <v>56</v>
      </c>
      <c r="L12" s="170" t="s">
        <v>771</v>
      </c>
      <c r="M12" s="170" t="s">
        <v>567</v>
      </c>
      <c r="N12" s="170">
        <v>2</v>
      </c>
      <c r="O12" s="170">
        <v>2</v>
      </c>
      <c r="P12" s="170">
        <f t="shared" ref="P12:P29" si="0">N12*O12</f>
        <v>4</v>
      </c>
      <c r="Q12" s="170" t="str">
        <f t="shared" ref="Q12:Q29" si="1">IF(P12&lt;2,"O",IF(P12&lt;=4,"(B)",IF(P12&lt;=8,"(M)",IF(P12&lt;=20,"(A)","(MA)"))))</f>
        <v>(B)</v>
      </c>
      <c r="R12" s="170">
        <v>25</v>
      </c>
      <c r="S12" s="170">
        <f t="shared" ref="S12:S29" si="2">P12*R12</f>
        <v>100</v>
      </c>
      <c r="T12" s="171" t="str">
        <f t="shared" ref="T12:T29" si="3">IF(S12&lt;20,"O",IF(S12&lt;=20,"IV",IF(S12&lt;=120,"III",IF(S12&lt;=500,"II","I"))))</f>
        <v>III</v>
      </c>
      <c r="U12" s="172" t="str">
        <f t="shared" ref="U12:U29" si="4">IF(T12="I","No aceptable",IF(T12="II","Aceptable con control específico",IF(T12="III","Mejorable","Aceptable.")))</f>
        <v>Mejorable</v>
      </c>
      <c r="V12" s="170">
        <v>4</v>
      </c>
      <c r="W12" s="170" t="s">
        <v>318</v>
      </c>
      <c r="X12" s="170" t="s">
        <v>318</v>
      </c>
      <c r="Y12" s="170" t="s">
        <v>318</v>
      </c>
      <c r="Z12" s="170" t="s">
        <v>772</v>
      </c>
      <c r="AA12" s="201" t="s">
        <v>569</v>
      </c>
    </row>
    <row r="13" spans="2:27" ht="409.5">
      <c r="B13" s="261" t="s">
        <v>307</v>
      </c>
      <c r="C13" s="173" t="s">
        <v>308</v>
      </c>
      <c r="D13" s="173" t="s">
        <v>309</v>
      </c>
      <c r="E13" s="173" t="s">
        <v>329</v>
      </c>
      <c r="F13" s="173"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4</v>
      </c>
      <c r="W13" s="170" t="s">
        <v>318</v>
      </c>
      <c r="X13" s="170" t="s">
        <v>318</v>
      </c>
      <c r="Y13" s="170" t="s">
        <v>318</v>
      </c>
      <c r="Z13" s="170" t="s">
        <v>337</v>
      </c>
      <c r="AA13" s="201" t="s">
        <v>318</v>
      </c>
    </row>
    <row r="14" spans="2:27" ht="229.5">
      <c r="B14" s="200" t="s">
        <v>307</v>
      </c>
      <c r="C14" s="173" t="s">
        <v>308</v>
      </c>
      <c r="D14" s="173" t="s">
        <v>309</v>
      </c>
      <c r="E14" s="173" t="s">
        <v>329</v>
      </c>
      <c r="F14" s="173"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ref="T14" si="5">IF(S14&lt;20,"O",IF(S14&lt;=20,"IV",IF(S14&lt;=120,"III",IF(S14&lt;=500,"II","I"))))</f>
        <v>II</v>
      </c>
      <c r="U14" s="172" t="str">
        <f t="shared" ref="U14" si="6">IF(T14="I","No aceptable",IF(T14="II","Aceptable con control específico",IF(T14="III","Mejorable","Aceptable.")))</f>
        <v>Aceptable con control específico</v>
      </c>
      <c r="V14" s="170">
        <v>4</v>
      </c>
      <c r="W14" s="170" t="s">
        <v>318</v>
      </c>
      <c r="X14" s="170" t="s">
        <v>318</v>
      </c>
      <c r="Y14" s="170" t="s">
        <v>318</v>
      </c>
      <c r="Z14" s="252" t="s">
        <v>343</v>
      </c>
      <c r="AA14" s="201" t="s">
        <v>318</v>
      </c>
    </row>
    <row r="15" spans="2:27" ht="229.5">
      <c r="B15" s="200" t="s">
        <v>307</v>
      </c>
      <c r="C15" s="173" t="s">
        <v>308</v>
      </c>
      <c r="D15" s="173" t="s">
        <v>309</v>
      </c>
      <c r="E15" s="173" t="s">
        <v>329</v>
      </c>
      <c r="F15" s="173"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ref="T15:T18" si="7">IF(S15&lt;20,"O",IF(S15&lt;=20,"IV",IF(S15&lt;=120,"III",IF(S15&lt;=500,"II","I"))))</f>
        <v>III</v>
      </c>
      <c r="U15" s="172" t="str">
        <f t="shared" ref="U15:U18" si="8">IF(T15="I","No aceptable",IF(T15="II","Aceptable con control específico",IF(T15="III","Mejorable","Aceptable.")))</f>
        <v>Mejorable</v>
      </c>
      <c r="V15" s="170">
        <v>4</v>
      </c>
      <c r="W15" s="170" t="s">
        <v>318</v>
      </c>
      <c r="X15" s="170" t="s">
        <v>318</v>
      </c>
      <c r="Y15" s="170" t="s">
        <v>318</v>
      </c>
      <c r="Z15" s="170" t="s">
        <v>349</v>
      </c>
      <c r="AA15" s="201" t="s">
        <v>318</v>
      </c>
    </row>
    <row r="16" spans="2:27" ht="153">
      <c r="B16" s="200" t="s">
        <v>307</v>
      </c>
      <c r="C16" s="173" t="s">
        <v>308</v>
      </c>
      <c r="D16" s="173" t="s">
        <v>309</v>
      </c>
      <c r="E16" s="173" t="s">
        <v>329</v>
      </c>
      <c r="F16" s="173"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7"/>
        <v>II</v>
      </c>
      <c r="U16" s="172" t="str">
        <f t="shared" si="8"/>
        <v>Aceptable con control específico</v>
      </c>
      <c r="V16" s="170">
        <v>4</v>
      </c>
      <c r="W16" s="170" t="s">
        <v>318</v>
      </c>
      <c r="X16" s="170" t="s">
        <v>318</v>
      </c>
      <c r="Y16" s="170" t="s">
        <v>318</v>
      </c>
      <c r="Z16" s="253" t="s">
        <v>355</v>
      </c>
      <c r="AA16" s="201" t="s">
        <v>318</v>
      </c>
    </row>
    <row r="17" spans="1:27" ht="127.5">
      <c r="B17" s="261" t="s">
        <v>307</v>
      </c>
      <c r="C17" s="173" t="s">
        <v>308</v>
      </c>
      <c r="D17" s="173" t="s">
        <v>309</v>
      </c>
      <c r="E17" s="173" t="s">
        <v>329</v>
      </c>
      <c r="F17" s="173"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7"/>
        <v>II</v>
      </c>
      <c r="U17" s="172" t="str">
        <f t="shared" si="8"/>
        <v>Aceptable con control específico</v>
      </c>
      <c r="V17" s="170">
        <v>4</v>
      </c>
      <c r="W17" s="170" t="s">
        <v>318</v>
      </c>
      <c r="X17" s="170" t="s">
        <v>318</v>
      </c>
      <c r="Y17" s="170" t="s">
        <v>318</v>
      </c>
      <c r="Z17" s="253" t="s">
        <v>359</v>
      </c>
      <c r="AA17" s="201" t="s">
        <v>318</v>
      </c>
    </row>
    <row r="18" spans="1:27" ht="318.75">
      <c r="B18" s="200" t="s">
        <v>307</v>
      </c>
      <c r="C18" s="173" t="s">
        <v>308</v>
      </c>
      <c r="D18" s="173" t="s">
        <v>309</v>
      </c>
      <c r="E18" s="173" t="s">
        <v>329</v>
      </c>
      <c r="F18" s="173"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7"/>
        <v>II</v>
      </c>
      <c r="U18" s="172" t="str">
        <f t="shared" si="8"/>
        <v>Aceptable con control específico</v>
      </c>
      <c r="V18" s="170">
        <v>4</v>
      </c>
      <c r="W18" s="170" t="s">
        <v>318</v>
      </c>
      <c r="X18" s="170" t="s">
        <v>318</v>
      </c>
      <c r="Y18" s="170" t="s">
        <v>318</v>
      </c>
      <c r="Z18" s="253" t="s">
        <v>364</v>
      </c>
      <c r="AA18" s="201" t="s">
        <v>318</v>
      </c>
    </row>
    <row r="19" spans="1:27" s="229" customFormat="1" ht="281.25" customHeight="1">
      <c r="B19" s="200" t="s">
        <v>307</v>
      </c>
      <c r="C19" s="173" t="s">
        <v>308</v>
      </c>
      <c r="D19" s="173" t="s">
        <v>309</v>
      </c>
      <c r="E19" s="173" t="s">
        <v>365</v>
      </c>
      <c r="F19" s="173" t="s">
        <v>311</v>
      </c>
      <c r="G19" s="173" t="s">
        <v>338</v>
      </c>
      <c r="H19" s="252" t="s">
        <v>366</v>
      </c>
      <c r="I19" s="252" t="s">
        <v>367</v>
      </c>
      <c r="J19" s="252" t="s">
        <v>368</v>
      </c>
      <c r="K19" s="170" t="s">
        <v>56</v>
      </c>
      <c r="L19" s="170" t="s">
        <v>369</v>
      </c>
      <c r="M19" s="170" t="s">
        <v>370</v>
      </c>
      <c r="N19" s="170">
        <v>6</v>
      </c>
      <c r="O19" s="170">
        <v>2</v>
      </c>
      <c r="P19" s="170">
        <f t="shared" ref="P19" si="9">+N19*O19</f>
        <v>12</v>
      </c>
      <c r="Q19" s="170" t="str">
        <f t="shared" si="1"/>
        <v>(A)</v>
      </c>
      <c r="R19" s="170">
        <v>10</v>
      </c>
      <c r="S19" s="170">
        <f t="shared" ref="S19" si="10">+P19*R19</f>
        <v>120</v>
      </c>
      <c r="T19" s="171" t="str">
        <f t="shared" ref="T19" si="11">IF(S19&lt;20,"O",IF(S19&lt;=20,"IV",IF(S19&lt;=120,"III",IF(S19&lt;=500,"II","I"))))</f>
        <v>III</v>
      </c>
      <c r="U19" s="172" t="str">
        <f t="shared" ref="U19" si="12">IF(T19="I","No aceptable",IF(T19="II","Aceptable con control específico",IF(T19="III","Mejorable","Aceptable.")))</f>
        <v>Mejorable</v>
      </c>
      <c r="V19" s="170">
        <v>4</v>
      </c>
      <c r="W19" s="170" t="s">
        <v>318</v>
      </c>
      <c r="X19" s="170" t="s">
        <v>318</v>
      </c>
      <c r="Y19" s="170" t="s">
        <v>318</v>
      </c>
      <c r="Z19" s="252" t="s">
        <v>371</v>
      </c>
      <c r="AA19" s="201" t="s">
        <v>318</v>
      </c>
    </row>
    <row r="20" spans="1:27" ht="409.5">
      <c r="B20" s="200" t="s">
        <v>307</v>
      </c>
      <c r="C20" s="170" t="s">
        <v>308</v>
      </c>
      <c r="D20" s="170" t="s">
        <v>309</v>
      </c>
      <c r="E20" s="170" t="s">
        <v>372</v>
      </c>
      <c r="F20" s="170" t="s">
        <v>311</v>
      </c>
      <c r="G20" s="170" t="s">
        <v>373</v>
      </c>
      <c r="H20" s="170" t="s">
        <v>525</v>
      </c>
      <c r="I20" s="170" t="s">
        <v>375</v>
      </c>
      <c r="J20" s="170" t="s">
        <v>526</v>
      </c>
      <c r="K20" s="170" t="s">
        <v>377</v>
      </c>
      <c r="L20" s="170" t="s">
        <v>56</v>
      </c>
      <c r="M20" s="170" t="s">
        <v>378</v>
      </c>
      <c r="N20" s="170">
        <v>6</v>
      </c>
      <c r="O20" s="170">
        <v>3</v>
      </c>
      <c r="P20" s="170">
        <f t="shared" ref="P20:P23" si="13">N20*O20</f>
        <v>18</v>
      </c>
      <c r="Q20" s="170" t="str">
        <f t="shared" si="1"/>
        <v>(A)</v>
      </c>
      <c r="R20" s="170">
        <v>25</v>
      </c>
      <c r="S20" s="170">
        <f t="shared" ref="S20:S23" si="14">P20*R20</f>
        <v>450</v>
      </c>
      <c r="T20" s="171" t="str">
        <f t="shared" si="3"/>
        <v>II</v>
      </c>
      <c r="U20" s="172" t="str">
        <f t="shared" si="4"/>
        <v>Aceptable con control específico</v>
      </c>
      <c r="V20" s="170">
        <v>4</v>
      </c>
      <c r="W20" s="170" t="s">
        <v>318</v>
      </c>
      <c r="X20" s="170" t="s">
        <v>318</v>
      </c>
      <c r="Y20" s="170" t="s">
        <v>318</v>
      </c>
      <c r="Z20" s="170" t="s">
        <v>527</v>
      </c>
      <c r="AA20" s="201" t="s">
        <v>528</v>
      </c>
    </row>
    <row r="21" spans="1:27" ht="114" customHeight="1">
      <c r="B21" s="200" t="s">
        <v>307</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13"/>
        <v>18</v>
      </c>
      <c r="Q21" s="170" t="str">
        <f t="shared" si="1"/>
        <v>(A)</v>
      </c>
      <c r="R21" s="170">
        <v>25</v>
      </c>
      <c r="S21" s="170">
        <f t="shared" si="14"/>
        <v>450</v>
      </c>
      <c r="T21" s="171" t="str">
        <f t="shared" si="3"/>
        <v>II</v>
      </c>
      <c r="U21" s="172" t="str">
        <f t="shared" si="4"/>
        <v>Aceptable con control específico</v>
      </c>
      <c r="V21" s="170">
        <v>4</v>
      </c>
      <c r="W21" s="170" t="s">
        <v>318</v>
      </c>
      <c r="X21" s="170" t="s">
        <v>318</v>
      </c>
      <c r="Y21" s="170" t="s">
        <v>318</v>
      </c>
      <c r="Z21" s="170" t="s">
        <v>385</v>
      </c>
      <c r="AA21" s="201" t="s">
        <v>318</v>
      </c>
    </row>
    <row r="22" spans="1:27" ht="153">
      <c r="B22" s="200" t="s">
        <v>307</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si="13"/>
        <v>24</v>
      </c>
      <c r="Q22" s="170" t="str">
        <f t="shared" si="1"/>
        <v>(MA)</v>
      </c>
      <c r="R22" s="170">
        <v>10</v>
      </c>
      <c r="S22" s="170">
        <f t="shared" si="14"/>
        <v>240</v>
      </c>
      <c r="T22" s="171" t="str">
        <f t="shared" si="3"/>
        <v>II</v>
      </c>
      <c r="U22" s="172" t="str">
        <f t="shared" si="4"/>
        <v>Aceptable con control específico</v>
      </c>
      <c r="V22" s="170">
        <v>4</v>
      </c>
      <c r="W22" s="170" t="s">
        <v>318</v>
      </c>
      <c r="X22" s="170" t="s">
        <v>318</v>
      </c>
      <c r="Y22" s="170" t="s">
        <v>392</v>
      </c>
      <c r="Z22" s="170" t="s">
        <v>393</v>
      </c>
      <c r="AA22" s="201" t="s">
        <v>318</v>
      </c>
    </row>
    <row r="23" spans="1:27" ht="63.75">
      <c r="B23" s="200" t="s">
        <v>307</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13"/>
        <v>12</v>
      </c>
      <c r="Q23" s="170" t="str">
        <f t="shared" si="1"/>
        <v>(A)</v>
      </c>
      <c r="R23" s="170">
        <v>10</v>
      </c>
      <c r="S23" s="170">
        <f t="shared" si="14"/>
        <v>120</v>
      </c>
      <c r="T23" s="171" t="str">
        <f t="shared" si="3"/>
        <v>III</v>
      </c>
      <c r="U23" s="172" t="str">
        <f t="shared" si="4"/>
        <v>Mejorable</v>
      </c>
      <c r="V23" s="170">
        <v>4</v>
      </c>
      <c r="W23" s="170" t="s">
        <v>318</v>
      </c>
      <c r="X23" s="170" t="s">
        <v>318</v>
      </c>
      <c r="Y23" s="170" t="s">
        <v>318</v>
      </c>
      <c r="Z23" s="170" t="s">
        <v>408</v>
      </c>
      <c r="AA23" s="201" t="s">
        <v>318</v>
      </c>
    </row>
    <row r="24" spans="1:27" ht="102">
      <c r="B24" s="200" t="s">
        <v>307</v>
      </c>
      <c r="C24" s="170" t="s">
        <v>308</v>
      </c>
      <c r="D24" s="170" t="s">
        <v>309</v>
      </c>
      <c r="E24" s="170" t="s">
        <v>395</v>
      </c>
      <c r="F24" s="170" t="s">
        <v>396</v>
      </c>
      <c r="G24" s="170" t="s">
        <v>373</v>
      </c>
      <c r="H24" s="170" t="s">
        <v>397</v>
      </c>
      <c r="I24" s="170" t="s">
        <v>398</v>
      </c>
      <c r="J24" s="170" t="s">
        <v>399</v>
      </c>
      <c r="K24" s="170" t="s">
        <v>56</v>
      </c>
      <c r="L24" s="170" t="s">
        <v>400</v>
      </c>
      <c r="M24" s="170" t="s">
        <v>56</v>
      </c>
      <c r="N24" s="170">
        <v>6</v>
      </c>
      <c r="O24" s="170">
        <v>1</v>
      </c>
      <c r="P24" s="170">
        <f>N24*O24</f>
        <v>6</v>
      </c>
      <c r="Q24" s="170" t="str">
        <f>IF(P24&lt;2,"O",IF(P24&lt;=4,"(B)",IF(P24&lt;=8,"(M)",IF(P24&lt;=20,"(A)","(MA)"))))</f>
        <v>(M)</v>
      </c>
      <c r="R24" s="170">
        <v>60</v>
      </c>
      <c r="S24" s="170">
        <f>P24*R24</f>
        <v>360</v>
      </c>
      <c r="T24" s="171" t="str">
        <f>IF(S24&lt;20,"O",IF(S24&lt;=20,"IV",IF(S24&lt;=120,"III",IF(S24&lt;=500,"II","I"))))</f>
        <v>II</v>
      </c>
      <c r="U24" s="172" t="str">
        <f>IF(T24="I","No aceptable",IF(T24="II","Aceptable con control específico",IF(T24="III","Mejorable","Aceptable.")))</f>
        <v>Aceptable con control específico</v>
      </c>
      <c r="V24" s="170">
        <v>4</v>
      </c>
      <c r="W24" s="170" t="s">
        <v>318</v>
      </c>
      <c r="X24" s="170" t="s">
        <v>318</v>
      </c>
      <c r="Y24" s="170" t="s">
        <v>318</v>
      </c>
      <c r="Z24" s="170" t="s">
        <v>401</v>
      </c>
      <c r="AA24" s="201" t="s">
        <v>318</v>
      </c>
    </row>
    <row r="25" spans="1:27" ht="89.25">
      <c r="B25" s="200" t="s">
        <v>307</v>
      </c>
      <c r="C25" s="170" t="s">
        <v>308</v>
      </c>
      <c r="D25" s="170" t="s">
        <v>309</v>
      </c>
      <c r="E25" s="170" t="s">
        <v>494</v>
      </c>
      <c r="F25" s="170" t="s">
        <v>311</v>
      </c>
      <c r="G25" s="170" t="s">
        <v>403</v>
      </c>
      <c r="H25" s="170" t="s">
        <v>410</v>
      </c>
      <c r="I25" s="170" t="s">
        <v>616</v>
      </c>
      <c r="J25" s="170" t="s">
        <v>412</v>
      </c>
      <c r="K25" s="170" t="s">
        <v>56</v>
      </c>
      <c r="L25" s="170" t="s">
        <v>413</v>
      </c>
      <c r="M25" s="170" t="s">
        <v>56</v>
      </c>
      <c r="N25" s="170">
        <v>6</v>
      </c>
      <c r="O25" s="170">
        <v>2</v>
      </c>
      <c r="P25" s="170">
        <f t="shared" ref="P25" si="15">N25*O25</f>
        <v>12</v>
      </c>
      <c r="Q25" s="170" t="str">
        <f t="shared" ref="Q25" si="16">IF(P25&lt;2,"O",IF(P25&lt;=4,"(B)",IF(P25&lt;=8,"(M)",IF(P25&lt;=20,"(A)","(MA)"))))</f>
        <v>(A)</v>
      </c>
      <c r="R25" s="170">
        <v>25</v>
      </c>
      <c r="S25" s="170">
        <f t="shared" ref="S25" si="17">P25*R25</f>
        <v>300</v>
      </c>
      <c r="T25" s="171" t="str">
        <f t="shared" ref="T25" si="18">IF(S25&lt;20,"O",IF(S25&lt;=20,"IV",IF(S25&lt;=120,"III",IF(S25&lt;=500,"II","I"))))</f>
        <v>II</v>
      </c>
      <c r="U25" s="172" t="str">
        <f t="shared" ref="U25" si="19">IF(T25="I","No aceptable",IF(T25="II","Aceptable con control específico",IF(T25="III","Mejorable","Aceptable.")))</f>
        <v>Aceptable con control específico</v>
      </c>
      <c r="V25" s="170">
        <v>4</v>
      </c>
      <c r="W25" s="170" t="s">
        <v>617</v>
      </c>
      <c r="X25" s="170" t="s">
        <v>318</v>
      </c>
      <c r="Y25" s="170" t="s">
        <v>318</v>
      </c>
      <c r="Z25" s="170" t="s">
        <v>760</v>
      </c>
      <c r="AA25" s="201" t="s">
        <v>318</v>
      </c>
    </row>
    <row r="26" spans="1:27" ht="89.25">
      <c r="B26" s="200" t="s">
        <v>307</v>
      </c>
      <c r="C26" s="170" t="s">
        <v>308</v>
      </c>
      <c r="D26" s="170" t="s">
        <v>309</v>
      </c>
      <c r="E26" s="170" t="s">
        <v>416</v>
      </c>
      <c r="F26" s="170" t="s">
        <v>396</v>
      </c>
      <c r="G26" s="170" t="s">
        <v>403</v>
      </c>
      <c r="H26" s="170" t="s">
        <v>404</v>
      </c>
      <c r="I26" s="288" t="s">
        <v>417</v>
      </c>
      <c r="J26" s="170" t="s">
        <v>418</v>
      </c>
      <c r="K26" s="170" t="s">
        <v>56</v>
      </c>
      <c r="L26" s="288" t="s">
        <v>761</v>
      </c>
      <c r="M26" s="170" t="s">
        <v>56</v>
      </c>
      <c r="N26" s="170">
        <v>6</v>
      </c>
      <c r="O26" s="170">
        <v>1</v>
      </c>
      <c r="P26" s="170">
        <f>N26*O26</f>
        <v>6</v>
      </c>
      <c r="Q26" s="170" t="str">
        <f>IF(P26&lt;2,"O",IF(P26&lt;=4,"(B)",IF(P26&lt;=8,"(M)",IF(P26&lt;=20,"(A)","(MA)"))))</f>
        <v>(M)</v>
      </c>
      <c r="R26" s="170">
        <v>60</v>
      </c>
      <c r="S26" s="170">
        <f>P26*R26</f>
        <v>360</v>
      </c>
      <c r="T26" s="171" t="str">
        <f>IF(S26&lt;20,"O",IF(S26&lt;=20,"IV",IF(S26&lt;=120,"III",IF(S26&lt;=500,"II","I"))))</f>
        <v>II</v>
      </c>
      <c r="U26" s="172" t="str">
        <f>IF(T26="I","No aceptable",IF(T26="II","Aceptable con control específico",IF(T26="III","Mejorable","Aceptable.")))</f>
        <v>Aceptable con control específico</v>
      </c>
      <c r="V26" s="170">
        <v>4</v>
      </c>
      <c r="W26" s="170" t="s">
        <v>318</v>
      </c>
      <c r="X26" s="170" t="s">
        <v>318</v>
      </c>
      <c r="Y26" s="170" t="s">
        <v>318</v>
      </c>
      <c r="Z26" s="170" t="s">
        <v>612</v>
      </c>
      <c r="AA26" s="201" t="s">
        <v>422</v>
      </c>
    </row>
    <row r="27" spans="1:27" ht="51">
      <c r="B27" s="200" t="s">
        <v>307</v>
      </c>
      <c r="C27" s="170" t="s">
        <v>308</v>
      </c>
      <c r="D27" s="170" t="s">
        <v>309</v>
      </c>
      <c r="E27" s="170" t="s">
        <v>416</v>
      </c>
      <c r="F27" s="170" t="s">
        <v>396</v>
      </c>
      <c r="G27" s="170" t="s">
        <v>403</v>
      </c>
      <c r="H27" s="170" t="s">
        <v>410</v>
      </c>
      <c r="I27" s="170" t="s">
        <v>423</v>
      </c>
      <c r="J27" s="170" t="s">
        <v>424</v>
      </c>
      <c r="K27" s="170" t="s">
        <v>56</v>
      </c>
      <c r="L27" s="170" t="s">
        <v>425</v>
      </c>
      <c r="M27" s="170" t="s">
        <v>56</v>
      </c>
      <c r="N27" s="170">
        <v>2</v>
      </c>
      <c r="O27" s="170">
        <v>1</v>
      </c>
      <c r="P27" s="170">
        <f t="shared" ref="P27" si="20">N27*O27</f>
        <v>2</v>
      </c>
      <c r="Q27" s="170" t="str">
        <f t="shared" ref="Q27" si="21">IF(P27&lt;2,"O",IF(P27&lt;=4,"(B)",IF(P27&lt;=8,"(M)",IF(P27&lt;=20,"(A)","(MA)"))))</f>
        <v>(B)</v>
      </c>
      <c r="R27" s="170">
        <v>60</v>
      </c>
      <c r="S27" s="170">
        <f t="shared" ref="S27" si="22">P27*R27</f>
        <v>120</v>
      </c>
      <c r="T27" s="171" t="str">
        <f t="shared" ref="T27" si="23">IF(S27&lt;20,"O",IF(S27&lt;=20,"IV",IF(S27&lt;=120,"III",IF(S27&lt;=500,"II","I"))))</f>
        <v>III</v>
      </c>
      <c r="U27" s="172" t="str">
        <f t="shared" ref="U27" si="24">IF(T27="I","No aceptable",IF(T27="II","Aceptable con control específico",IF(T27="III","Mejorable","Aceptable.")))</f>
        <v>Mejorable</v>
      </c>
      <c r="V27" s="170">
        <v>4</v>
      </c>
      <c r="W27" s="170" t="s">
        <v>318</v>
      </c>
      <c r="X27" s="170" t="s">
        <v>318</v>
      </c>
      <c r="Y27" s="170" t="s">
        <v>318</v>
      </c>
      <c r="Z27" s="170" t="s">
        <v>613</v>
      </c>
      <c r="AA27" s="201" t="s">
        <v>318</v>
      </c>
    </row>
    <row r="28" spans="1:27" ht="114.75">
      <c r="B28" s="200" t="s">
        <v>307</v>
      </c>
      <c r="C28" s="170" t="s">
        <v>308</v>
      </c>
      <c r="D28" s="170" t="s">
        <v>309</v>
      </c>
      <c r="E28" s="170" t="s">
        <v>329</v>
      </c>
      <c r="F28" s="170" t="s">
        <v>311</v>
      </c>
      <c r="G28" s="170" t="s">
        <v>427</v>
      </c>
      <c r="H28" s="170" t="s">
        <v>428</v>
      </c>
      <c r="I28" s="170" t="s">
        <v>429</v>
      </c>
      <c r="J28" s="170" t="s">
        <v>430</v>
      </c>
      <c r="K28" s="170" t="s">
        <v>56</v>
      </c>
      <c r="L28" s="170" t="s">
        <v>431</v>
      </c>
      <c r="M28" s="170" t="s">
        <v>432</v>
      </c>
      <c r="N28" s="170">
        <v>2</v>
      </c>
      <c r="O28" s="170">
        <v>1</v>
      </c>
      <c r="P28" s="170">
        <f t="shared" si="0"/>
        <v>2</v>
      </c>
      <c r="Q28" s="170" t="str">
        <f t="shared" si="1"/>
        <v>(B)</v>
      </c>
      <c r="R28" s="170">
        <v>100</v>
      </c>
      <c r="S28" s="170">
        <f t="shared" si="2"/>
        <v>200</v>
      </c>
      <c r="T28" s="171" t="str">
        <f t="shared" si="3"/>
        <v>II</v>
      </c>
      <c r="U28" s="172" t="str">
        <f t="shared" si="4"/>
        <v>Aceptable con control específico</v>
      </c>
      <c r="V28" s="170">
        <v>4</v>
      </c>
      <c r="W28" s="170" t="s">
        <v>318</v>
      </c>
      <c r="X28" s="170" t="s">
        <v>318</v>
      </c>
      <c r="Y28" s="170" t="s">
        <v>318</v>
      </c>
      <c r="Z28" s="170" t="s">
        <v>768</v>
      </c>
      <c r="AA28" s="201" t="s">
        <v>318</v>
      </c>
    </row>
    <row r="29" spans="1:27" ht="127.5">
      <c r="B29" s="200" t="s">
        <v>307</v>
      </c>
      <c r="C29" s="170" t="s">
        <v>308</v>
      </c>
      <c r="D29" s="170" t="s">
        <v>309</v>
      </c>
      <c r="E29" s="170" t="s">
        <v>329</v>
      </c>
      <c r="F29" s="170" t="s">
        <v>311</v>
      </c>
      <c r="G29" s="170" t="s">
        <v>434</v>
      </c>
      <c r="H29" s="170" t="s">
        <v>495</v>
      </c>
      <c r="I29" s="170" t="s">
        <v>496</v>
      </c>
      <c r="J29" s="170" t="s">
        <v>497</v>
      </c>
      <c r="K29" s="170" t="s">
        <v>438</v>
      </c>
      <c r="L29" s="170" t="s">
        <v>439</v>
      </c>
      <c r="M29" s="170" t="s">
        <v>56</v>
      </c>
      <c r="N29" s="170">
        <v>2</v>
      </c>
      <c r="O29" s="170">
        <v>1</v>
      </c>
      <c r="P29" s="170">
        <f t="shared" si="0"/>
        <v>2</v>
      </c>
      <c r="Q29" s="170" t="str">
        <f t="shared" si="1"/>
        <v>(B)</v>
      </c>
      <c r="R29" s="170">
        <v>25</v>
      </c>
      <c r="S29" s="170">
        <f t="shared" si="2"/>
        <v>50</v>
      </c>
      <c r="T29" s="171" t="str">
        <f t="shared" si="3"/>
        <v>III</v>
      </c>
      <c r="U29" s="172" t="str">
        <f t="shared" si="4"/>
        <v>Mejorable</v>
      </c>
      <c r="V29" s="170">
        <v>4</v>
      </c>
      <c r="W29" s="170" t="s">
        <v>318</v>
      </c>
      <c r="X29" s="170" t="s">
        <v>318</v>
      </c>
      <c r="Y29" s="170" t="s">
        <v>508</v>
      </c>
      <c r="Z29" s="170" t="s">
        <v>577</v>
      </c>
      <c r="AA29" s="201" t="s">
        <v>318</v>
      </c>
    </row>
    <row r="30" spans="1:27" ht="127.5">
      <c r="B30" s="200" t="s">
        <v>307</v>
      </c>
      <c r="C30" s="170" t="s">
        <v>308</v>
      </c>
      <c r="D30" s="170" t="s">
        <v>309</v>
      </c>
      <c r="E30" s="170" t="s">
        <v>510</v>
      </c>
      <c r="F30" s="170" t="s">
        <v>311</v>
      </c>
      <c r="G30" s="170" t="s">
        <v>403</v>
      </c>
      <c r="H30" s="170" t="s">
        <v>468</v>
      </c>
      <c r="I30" s="249" t="s">
        <v>469</v>
      </c>
      <c r="J30" s="249" t="s">
        <v>470</v>
      </c>
      <c r="K30" s="249" t="s">
        <v>56</v>
      </c>
      <c r="L30" s="249" t="s">
        <v>471</v>
      </c>
      <c r="M30" s="249" t="s">
        <v>56</v>
      </c>
      <c r="N30" s="249">
        <v>6</v>
      </c>
      <c r="O30" s="249">
        <v>1</v>
      </c>
      <c r="P30" s="249">
        <f>N30*O30</f>
        <v>6</v>
      </c>
      <c r="Q30" s="249" t="str">
        <f>IF(P30&lt;2,"O",IF(P30&lt;=4,"(B)",IF(P30&lt;=8,"(M)",IF(P30&lt;=20,"(A)","(MA)"))))</f>
        <v>(M)</v>
      </c>
      <c r="R30" s="249">
        <v>60</v>
      </c>
      <c r="S30" s="249">
        <f>P30*R30</f>
        <v>360</v>
      </c>
      <c r="T30" s="250" t="str">
        <f>IF(S30&lt;20,"O",IF(S30&lt;=20,"IV",IF(S30&lt;=120,"III",IF(S30&lt;=500,"II","I"))))</f>
        <v>II</v>
      </c>
      <c r="U30" s="246" t="str">
        <f>IF(T30="I","No aceptable",IF(T30="II","Aceptable con control específico",IF(T30="III","Mejorable","Aceptable.")))</f>
        <v>Aceptable con control específico</v>
      </c>
      <c r="V30" s="170">
        <v>4</v>
      </c>
      <c r="W30" s="249" t="s">
        <v>318</v>
      </c>
      <c r="X30" s="249" t="s">
        <v>318</v>
      </c>
      <c r="Y30" s="249" t="s">
        <v>318</v>
      </c>
      <c r="Z30" s="249" t="s">
        <v>472</v>
      </c>
      <c r="AA30" s="201" t="s">
        <v>318</v>
      </c>
    </row>
    <row r="31" spans="1:27" s="161" customFormat="1" ht="63.75">
      <c r="B31" s="266" t="s">
        <v>473</v>
      </c>
      <c r="C31" s="267" t="s">
        <v>308</v>
      </c>
      <c r="D31" s="267" t="s">
        <v>501</v>
      </c>
      <c r="E31" s="267" t="s">
        <v>502</v>
      </c>
      <c r="F31" s="267" t="s">
        <v>311</v>
      </c>
      <c r="G31" s="267" t="s">
        <v>403</v>
      </c>
      <c r="H31" s="267" t="s">
        <v>478</v>
      </c>
      <c r="I31" s="267" t="s">
        <v>479</v>
      </c>
      <c r="J31" s="267" t="s">
        <v>480</v>
      </c>
      <c r="K31" s="267" t="s">
        <v>56</v>
      </c>
      <c r="L31" s="297" t="s">
        <v>542</v>
      </c>
      <c r="M31" s="267" t="s">
        <v>481</v>
      </c>
      <c r="N31" s="267">
        <v>6</v>
      </c>
      <c r="O31" s="267">
        <v>3</v>
      </c>
      <c r="P31" s="267">
        <f t="shared" ref="P31" si="25">N31*O31</f>
        <v>18</v>
      </c>
      <c r="Q31" s="267" t="s">
        <v>451</v>
      </c>
      <c r="R31" s="267">
        <v>10</v>
      </c>
      <c r="S31" s="267">
        <f t="shared" ref="S31" si="26">P31*R31</f>
        <v>180</v>
      </c>
      <c r="T31" s="268" t="str">
        <f t="shared" ref="T31" si="27">IF(S31&lt;20,"O",IF(S31&lt;=20,"IV",IF(S31&lt;=120,"III",IF(S31&lt;=500,"II","I"))))</f>
        <v>II</v>
      </c>
      <c r="U31" s="269" t="str">
        <f t="shared" ref="U31" si="28">IF(T31="I","No aceptable",IF(T31="II","Aceptable con control específico",IF(T31="III","Mejorable","Aceptable.")))</f>
        <v>Aceptable con control específico</v>
      </c>
      <c r="V31" s="267">
        <v>4</v>
      </c>
      <c r="W31" s="267" t="s">
        <v>318</v>
      </c>
      <c r="X31" s="267" t="s">
        <v>318</v>
      </c>
      <c r="Y31" s="267" t="s">
        <v>588</v>
      </c>
      <c r="Z31" s="267" t="s">
        <v>589</v>
      </c>
      <c r="AA31" s="270" t="s">
        <v>484</v>
      </c>
    </row>
    <row r="32" spans="1:27" s="123" customFormat="1" ht="18.75" customHeight="1">
      <c r="A32" s="549" t="s">
        <v>503</v>
      </c>
      <c r="B32" s="549"/>
      <c r="C32" s="549"/>
      <c r="D32" s="228" t="s">
        <v>504</v>
      </c>
      <c r="E32" s="227"/>
      <c r="Z32" s="126"/>
    </row>
    <row r="33" spans="1:26" s="123" customFormat="1" ht="18.75" customHeight="1">
      <c r="A33" s="549"/>
      <c r="B33" s="549"/>
      <c r="C33" s="549"/>
      <c r="D33" s="228" t="s">
        <v>487</v>
      </c>
      <c r="E33" s="227"/>
      <c r="Z33" s="126"/>
    </row>
    <row r="34" spans="1:26">
      <c r="W34" s="123"/>
      <c r="X34" s="123"/>
    </row>
    <row r="35" spans="1:26">
      <c r="W35" s="123"/>
      <c r="X35" s="123"/>
    </row>
    <row r="36" spans="1:26">
      <c r="W36" s="123"/>
      <c r="X36" s="123"/>
    </row>
    <row r="37" spans="1:26">
      <c r="W37" s="123"/>
      <c r="X37" s="123"/>
    </row>
    <row r="38" spans="1:26">
      <c r="W38" s="123"/>
      <c r="X38" s="123"/>
    </row>
    <row r="39" spans="1:26">
      <c r="W39" s="123"/>
      <c r="X39" s="123"/>
    </row>
    <row r="40" spans="1:26">
      <c r="W40" s="123"/>
      <c r="X40" s="123"/>
    </row>
    <row r="41" spans="1:26">
      <c r="W41" s="123"/>
      <c r="X41" s="123"/>
    </row>
    <row r="42" spans="1:26">
      <c r="W42" s="123"/>
      <c r="X42" s="123"/>
    </row>
    <row r="43" spans="1:26">
      <c r="W43" s="123"/>
      <c r="X43" s="123"/>
    </row>
    <row r="44" spans="1:26">
      <c r="W44" s="123"/>
      <c r="X44" s="123"/>
    </row>
    <row r="45" spans="1:26">
      <c r="W45" s="123"/>
      <c r="X45" s="123"/>
    </row>
    <row r="46" spans="1:26">
      <c r="W46" s="123"/>
      <c r="X46" s="123"/>
    </row>
    <row r="47" spans="1:26">
      <c r="W47" s="123"/>
      <c r="X47" s="123"/>
    </row>
    <row r="48" spans="1:26">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sheetData>
  <sheetProtection algorithmName="SHA-512" hashValue="b9fMWKLWSJP3D3wtXd0/yISDIqWibp7tA1LwmGzZOsLCRupEdGPSHz4uYJLpqoJRvPJaDA2AphDHedJvgwGf+g==" saltValue="ip1KXZHy/sI8ke2zhaWrLg==" spinCount="100000" sheet="1" formatCells="0" formatColumns="0" formatRows="0" insertColumns="0" insertRows="0" insertHyperlinks="0" deleteColumns="0" deleteRows="0" sort="0" pivotTables="0"/>
  <autoFilter ref="G10:I33"/>
  <mergeCells count="24">
    <mergeCell ref="N9:T9"/>
    <mergeCell ref="V9:V10"/>
    <mergeCell ref="W9:AA9"/>
    <mergeCell ref="E9:E10"/>
    <mergeCell ref="F9:F10"/>
    <mergeCell ref="G9:I9"/>
    <mergeCell ref="J9:J10"/>
    <mergeCell ref="K9:M9"/>
    <mergeCell ref="A32:C33"/>
    <mergeCell ref="B2:D5"/>
    <mergeCell ref="E2:Y2"/>
    <mergeCell ref="Z2:AA2"/>
    <mergeCell ref="E3:Y3"/>
    <mergeCell ref="Z3:AA3"/>
    <mergeCell ref="E4:Y5"/>
    <mergeCell ref="Z4:AA4"/>
    <mergeCell ref="Z5:AA5"/>
    <mergeCell ref="B7:D7"/>
    <mergeCell ref="E7:M7"/>
    <mergeCell ref="U7:W7"/>
    <mergeCell ref="X7:Y7"/>
    <mergeCell ref="B9:B10"/>
    <mergeCell ref="C9:C10"/>
    <mergeCell ref="D9:D10"/>
  </mergeCells>
  <conditionalFormatting sqref="F11 P12:Q12 S12 P28:Q29 S28:S29">
    <cfRule type="cellIs" dxfId="157" priority="186" operator="equal">
      <formula>"MEDIA"</formula>
    </cfRule>
    <cfRule type="cellIs" dxfId="156" priority="187" operator="equal">
      <formula>"BAJA"</formula>
    </cfRule>
    <cfRule type="cellIs" dxfId="155" priority="188" operator="equal">
      <formula>"MUY ALTA"</formula>
    </cfRule>
  </conditionalFormatting>
  <conditionalFormatting sqref="T12 T28:T29">
    <cfRule type="cellIs" dxfId="154" priority="179" operator="equal">
      <formula>"II"</formula>
    </cfRule>
    <cfRule type="cellIs" dxfId="153" priority="180" operator="equal">
      <formula>"III"</formula>
    </cfRule>
    <cfRule type="cellIs" dxfId="152" priority="181" operator="equal">
      <formula>"I"</formula>
    </cfRule>
    <cfRule type="cellIs" dxfId="151" priority="182" operator="equal">
      <formula>"IV"</formula>
    </cfRule>
  </conditionalFormatting>
  <conditionalFormatting sqref="U12 U28:U29">
    <cfRule type="containsText" dxfId="150" priority="176" operator="containsText" text="Mejorable">
      <formula>NOT(ISERROR(SEARCH("Mejorable",U12)))</formula>
    </cfRule>
    <cfRule type="containsText" dxfId="149" priority="177" operator="containsText" text="Aceptable.">
      <formula>NOT(ISERROR(SEARCH("Aceptable.",U12)))</formula>
    </cfRule>
    <cfRule type="containsText" dxfId="148" priority="178" operator="containsText" text="Aceptable con control específico">
      <formula>NOT(ISERROR(SEARCH("Aceptable con control específico",U12)))</formula>
    </cfRule>
  </conditionalFormatting>
  <conditionalFormatting sqref="P19:Q19 S19">
    <cfRule type="cellIs" dxfId="147" priority="154" operator="equal">
      <formula>"MEDIA"</formula>
    </cfRule>
    <cfRule type="cellIs" dxfId="146" priority="155" operator="equal">
      <formula>"BAJA"</formula>
    </cfRule>
    <cfRule type="cellIs" dxfId="145" priority="156" operator="equal">
      <formula>"MUY ALTA"</formula>
    </cfRule>
  </conditionalFormatting>
  <conditionalFormatting sqref="S20 P20:Q20">
    <cfRule type="cellIs" dxfId="144" priority="135" operator="equal">
      <formula>"MEDIA"</formula>
    </cfRule>
    <cfRule type="cellIs" dxfId="143" priority="146" operator="equal">
      <formula>"BAJA"</formula>
    </cfRule>
    <cfRule type="cellIs" dxfId="142" priority="147" operator="equal">
      <formula>"MUY ALTA"</formula>
    </cfRule>
  </conditionalFormatting>
  <conditionalFormatting sqref="T20">
    <cfRule type="cellIs" dxfId="141" priority="134" operator="equal">
      <formula>"II"</formula>
    </cfRule>
    <cfRule type="cellIs" dxfId="140" priority="143" operator="equal">
      <formula>"III"</formula>
    </cfRule>
    <cfRule type="cellIs" dxfId="139" priority="144" operator="equal">
      <formula>"I"</formula>
    </cfRule>
    <cfRule type="cellIs" dxfId="138" priority="145" operator="equal">
      <formula>"IV"</formula>
    </cfRule>
  </conditionalFormatting>
  <conditionalFormatting sqref="U20">
    <cfRule type="containsText" dxfId="137" priority="133" operator="containsText" text="Mejorable">
      <formula>NOT(ISERROR(SEARCH("Mejorable",U20)))</formula>
    </cfRule>
    <cfRule type="containsText" dxfId="136" priority="141" operator="containsText" text="Aceptable.">
      <formula>NOT(ISERROR(SEARCH("Aceptable.",U20)))</formula>
    </cfRule>
    <cfRule type="containsText" dxfId="135" priority="142" operator="containsText" text="Aceptable con control específico">
      <formula>NOT(ISERROR(SEARCH("Aceptable con control específico",U20)))</formula>
    </cfRule>
  </conditionalFormatting>
  <conditionalFormatting sqref="P21:Q21 S21">
    <cfRule type="cellIs" dxfId="134" priority="132" operator="equal">
      <formula>"MEDIA"</formula>
    </cfRule>
    <cfRule type="cellIs" dxfId="133" priority="139" operator="equal">
      <formula>"BAJA"</formula>
    </cfRule>
    <cfRule type="cellIs" dxfId="132" priority="140" operator="equal">
      <formula>"MUY ALTA"</formula>
    </cfRule>
  </conditionalFormatting>
  <conditionalFormatting sqref="T21">
    <cfRule type="cellIs" dxfId="131" priority="131" operator="equal">
      <formula>"II"</formula>
    </cfRule>
    <cfRule type="cellIs" dxfId="130" priority="136" operator="equal">
      <formula>"III"</formula>
    </cfRule>
    <cfRule type="cellIs" dxfId="129" priority="137" operator="equal">
      <formula>"I"</formula>
    </cfRule>
    <cfRule type="cellIs" dxfId="128" priority="138" operator="equal">
      <formula>"IV"</formula>
    </cfRule>
  </conditionalFormatting>
  <conditionalFormatting sqref="U21">
    <cfRule type="containsText" dxfId="127" priority="130" operator="containsText" text="Mejorable">
      <formula>NOT(ISERROR(SEARCH("Mejorable",U21)))</formula>
    </cfRule>
    <cfRule type="containsText" dxfId="126" priority="191" operator="containsText" text="Aceptable.">
      <formula>NOT(ISERROR(SEARCH("Aceptable.",U21)))</formula>
    </cfRule>
  </conditionalFormatting>
  <conditionalFormatting sqref="P22:Q22 S22">
    <cfRule type="cellIs" dxfId="125" priority="129" operator="equal">
      <formula>"MEDIA"</formula>
    </cfRule>
  </conditionalFormatting>
  <conditionalFormatting sqref="T22">
    <cfRule type="cellIs" dxfId="124" priority="126" operator="equal">
      <formula>"III"</formula>
    </cfRule>
    <cfRule type="cellIs" dxfId="123" priority="127" operator="equal">
      <formula>"I"</formula>
    </cfRule>
    <cfRule type="cellIs" dxfId="122" priority="127" operator="equal">
      <formula>"II"</formula>
    </cfRule>
    <cfRule type="cellIs" dxfId="121" priority="128" operator="equal">
      <formula>"IV"</formula>
    </cfRule>
  </conditionalFormatting>
  <conditionalFormatting sqref="U22">
    <cfRule type="containsText" dxfId="120" priority="124" operator="containsText" text="Aceptable con control específico">
      <formula>NOT(ISERROR(SEARCH("Aceptable con control específico",U22)))</formula>
    </cfRule>
    <cfRule type="containsText" dxfId="119" priority="125" operator="containsText" text="Aceptable.">
      <formula>NOT(ISERROR(SEARCH("Aceptable.",U22)))</formula>
    </cfRule>
  </conditionalFormatting>
  <conditionalFormatting sqref="P24:Q24 S24">
    <cfRule type="cellIs" dxfId="118" priority="121" operator="equal">
      <formula>"MEDIA"</formula>
    </cfRule>
    <cfRule type="cellIs" dxfId="117" priority="122" operator="equal">
      <formula>"BAJA"</formula>
    </cfRule>
    <cfRule type="cellIs" dxfId="116" priority="123" operator="equal">
      <formula>"MUY ALTA"</formula>
    </cfRule>
  </conditionalFormatting>
  <conditionalFormatting sqref="T24">
    <cfRule type="cellIs" dxfId="115" priority="114" operator="equal">
      <formula>"II"</formula>
    </cfRule>
    <cfRule type="cellIs" dxfId="114" priority="115" operator="equal">
      <formula>"III"</formula>
    </cfRule>
    <cfRule type="cellIs" dxfId="113" priority="116" operator="equal">
      <formula>"I"</formula>
    </cfRule>
    <cfRule type="cellIs" dxfId="112" priority="117" operator="equal">
      <formula>"IV"</formula>
    </cfRule>
  </conditionalFormatting>
  <conditionalFormatting sqref="U24">
    <cfRule type="containsText" dxfId="111" priority="118" operator="containsText" text="Mejorable">
      <formula>NOT(ISERROR(SEARCH("Mejorable",U24)))</formula>
    </cfRule>
    <cfRule type="containsText" dxfId="110" priority="119" operator="containsText" text="Aceptable.">
      <formula>NOT(ISERROR(SEARCH("Aceptable.",U24)))</formula>
    </cfRule>
    <cfRule type="containsText" dxfId="109" priority="120" operator="containsText" text="Aceptable con control específico">
      <formula>NOT(ISERROR(SEARCH("Aceptable con control específico",U24)))</formula>
    </cfRule>
  </conditionalFormatting>
  <conditionalFormatting sqref="P23:Q23 S23">
    <cfRule type="cellIs" dxfId="108" priority="107" operator="equal">
      <formula>"MEDIA"</formula>
    </cfRule>
    <cfRule type="cellIs" dxfId="107" priority="109" operator="equal">
      <formula>"BAJA"</formula>
    </cfRule>
    <cfRule type="cellIs" dxfId="106" priority="110" operator="equal">
      <formula>"MUY ALTA"</formula>
    </cfRule>
  </conditionalFormatting>
  <conditionalFormatting sqref="T23">
    <cfRule type="cellIs" dxfId="105" priority="106" operator="equal">
      <formula>"II"</formula>
    </cfRule>
    <cfRule type="cellIs" dxfId="104" priority="108" operator="equal">
      <formula>"IV"</formula>
    </cfRule>
    <cfRule type="cellIs" dxfId="103" priority="192" operator="equal">
      <formula>"III"</formula>
    </cfRule>
  </conditionalFormatting>
  <conditionalFormatting sqref="U23">
    <cfRule type="containsText" dxfId="102" priority="104" operator="containsText" text="Mejorable">
      <formula>NOT(ISERROR(SEARCH("Mejorable",U23)))</formula>
    </cfRule>
    <cfRule type="containsText" dxfId="101" priority="105" operator="containsText" text="Aceptable.">
      <formula>NOT(ISERROR(SEARCH("Aceptable.",U23)))</formula>
    </cfRule>
  </conditionalFormatting>
  <conditionalFormatting sqref="S25 P25:Q25">
    <cfRule type="cellIs" dxfId="100" priority="101" operator="equal">
      <formula>"MEDIA"</formula>
    </cfRule>
    <cfRule type="cellIs" dxfId="99" priority="102" operator="equal">
      <formula>"BAJA"</formula>
    </cfRule>
    <cfRule type="cellIs" dxfId="98" priority="103" operator="equal">
      <formula>"MUY ALTA"</formula>
    </cfRule>
  </conditionalFormatting>
  <conditionalFormatting sqref="T25">
    <cfRule type="cellIs" dxfId="97" priority="97" operator="equal">
      <formula>"II"</formula>
    </cfRule>
    <cfRule type="cellIs" dxfId="96" priority="98" operator="equal">
      <formula>"III"</formula>
    </cfRule>
    <cfRule type="cellIs" dxfId="95" priority="99" operator="equal">
      <formula>"I"</formula>
    </cfRule>
    <cfRule type="cellIs" dxfId="94" priority="100" operator="equal">
      <formula>"IV"</formula>
    </cfRule>
  </conditionalFormatting>
  <conditionalFormatting sqref="U25">
    <cfRule type="containsText" dxfId="93" priority="94" operator="containsText" text="Mejorable">
      <formula>NOT(ISERROR(SEARCH("Mejorable",U25)))</formula>
    </cfRule>
    <cfRule type="containsText" dxfId="92" priority="95" operator="containsText" text="Aceptable.">
      <formula>NOT(ISERROR(SEARCH("Aceptable.",U25)))</formula>
    </cfRule>
    <cfRule type="containsText" dxfId="91" priority="96" operator="containsText" text="Aceptable con control específico">
      <formula>NOT(ISERROR(SEARCH("Aceptable con control específico",U25)))</formula>
    </cfRule>
  </conditionalFormatting>
  <conditionalFormatting sqref="S26 P26:Q26">
    <cfRule type="cellIs" dxfId="90" priority="91" operator="equal">
      <formula>"MEDIA"</formula>
    </cfRule>
    <cfRule type="cellIs" dxfId="89" priority="92" operator="equal">
      <formula>"BAJA"</formula>
    </cfRule>
    <cfRule type="cellIs" dxfId="88" priority="93" operator="equal">
      <formula>"MUY ALTA"</formula>
    </cfRule>
  </conditionalFormatting>
  <conditionalFormatting sqref="T26">
    <cfRule type="cellIs" dxfId="87" priority="87" operator="equal">
      <formula>"II"</formula>
    </cfRule>
    <cfRule type="cellIs" dxfId="86" priority="88" operator="equal">
      <formula>"III"</formula>
    </cfRule>
    <cfRule type="cellIs" dxfId="85" priority="89" operator="equal">
      <formula>"I"</formula>
    </cfRule>
    <cfRule type="cellIs" dxfId="84" priority="90" operator="equal">
      <formula>"IV"</formula>
    </cfRule>
  </conditionalFormatting>
  <conditionalFormatting sqref="U26">
    <cfRule type="containsText" dxfId="83" priority="84" operator="containsText" text="Mejorable">
      <formula>NOT(ISERROR(SEARCH("Mejorable",U26)))</formula>
    </cfRule>
    <cfRule type="containsText" dxfId="82" priority="85" operator="containsText" text="Aceptable.">
      <formula>NOT(ISERROR(SEARCH("Aceptable.",U26)))</formula>
    </cfRule>
    <cfRule type="containsText" dxfId="81" priority="86" operator="containsText" text="Aceptable con control específico">
      <formula>NOT(ISERROR(SEARCH("Aceptable con control específico",U26)))</formula>
    </cfRule>
  </conditionalFormatting>
  <conditionalFormatting sqref="P27:Q27 S27">
    <cfRule type="cellIs" dxfId="80" priority="81" operator="equal">
      <formula>"MEDIA"</formula>
    </cfRule>
    <cfRule type="cellIs" dxfId="79" priority="82" operator="equal">
      <formula>"BAJA"</formula>
    </cfRule>
    <cfRule type="cellIs" dxfId="78" priority="83" operator="equal">
      <formula>"MUY ALTA"</formula>
    </cfRule>
  </conditionalFormatting>
  <conditionalFormatting sqref="T27">
    <cfRule type="cellIs" dxfId="77" priority="77" operator="equal">
      <formula>"II"</formula>
    </cfRule>
    <cfRule type="cellIs" dxfId="76" priority="78" operator="equal">
      <formula>"III"</formula>
    </cfRule>
    <cfRule type="cellIs" dxfId="75" priority="79" operator="equal">
      <formula>"I"</formula>
    </cfRule>
    <cfRule type="cellIs" dxfId="74" priority="80" operator="equal">
      <formula>"IV"</formula>
    </cfRule>
  </conditionalFormatting>
  <conditionalFormatting sqref="U27">
    <cfRule type="containsText" dxfId="73" priority="74" operator="containsText" text="Mejorable">
      <formula>NOT(ISERROR(SEARCH("Mejorable",U27)))</formula>
    </cfRule>
    <cfRule type="containsText" dxfId="72" priority="75" operator="containsText" text="Aceptable.">
      <formula>NOT(ISERROR(SEARCH("Aceptable.",U27)))</formula>
    </cfRule>
    <cfRule type="containsText" dxfId="71" priority="76" operator="containsText" text="Aceptable con control específico">
      <formula>NOT(ISERROR(SEARCH("Aceptable con control específico",U27)))</formula>
    </cfRule>
  </conditionalFormatting>
  <conditionalFormatting sqref="P30 S30:T30">
    <cfRule type="cellIs" dxfId="70" priority="71" operator="equal">
      <formula>"MEDIA"</formula>
    </cfRule>
    <cfRule type="cellIs" dxfId="69" priority="72" operator="equal">
      <formula>"BAJA"</formula>
    </cfRule>
    <cfRule type="cellIs" dxfId="68" priority="73" operator="equal">
      <formula>"MUY ALTA"</formula>
    </cfRule>
  </conditionalFormatting>
  <conditionalFormatting sqref="Q30">
    <cfRule type="cellIs" dxfId="67" priority="65" operator="equal">
      <formula>"MEDIA"</formula>
    </cfRule>
    <cfRule type="cellIs" dxfId="66" priority="66" operator="equal">
      <formula>"BAJA"</formula>
    </cfRule>
    <cfRule type="cellIs" dxfId="65" priority="67" operator="equal">
      <formula>"MUY ALTA"</formula>
    </cfRule>
  </conditionalFormatting>
  <conditionalFormatting sqref="T30">
    <cfRule type="cellIs" dxfId="64" priority="61" operator="equal">
      <formula>"II"</formula>
    </cfRule>
    <cfRule type="cellIs" dxfId="63" priority="62" operator="equal">
      <formula>"III"</formula>
    </cfRule>
    <cfRule type="cellIs" dxfId="62" priority="63" operator="equal">
      <formula>"I"</formula>
    </cfRule>
    <cfRule type="cellIs" dxfId="61" priority="64" operator="equal">
      <formula>"IV"</formula>
    </cfRule>
  </conditionalFormatting>
  <conditionalFormatting sqref="U30">
    <cfRule type="containsText" dxfId="60" priority="68" operator="containsText" text="Mejorable">
      <formula>NOT(ISERROR(SEARCH("Mejorable",U30)))</formula>
    </cfRule>
    <cfRule type="containsText" dxfId="59" priority="69" operator="containsText" text="Aceptable.">
      <formula>NOT(ISERROR(SEARCH("Aceptable.",U30)))</formula>
    </cfRule>
    <cfRule type="containsText" dxfId="58" priority="70" operator="containsText" text="Aceptable con control específico">
      <formula>NOT(ISERROR(SEARCH("Aceptable con control específico",U30)))</formula>
    </cfRule>
  </conditionalFormatting>
  <conditionalFormatting sqref="P31">
    <cfRule type="cellIs" dxfId="57" priority="58" operator="equal">
      <formula>"MEDIA"</formula>
    </cfRule>
    <cfRule type="cellIs" dxfId="56" priority="59" operator="equal">
      <formula>"BAJA"</formula>
    </cfRule>
    <cfRule type="cellIs" dxfId="55" priority="60" operator="equal">
      <formula>"MUY ALTA"</formula>
    </cfRule>
  </conditionalFormatting>
  <conditionalFormatting sqref="S31:T31">
    <cfRule type="cellIs" dxfId="54" priority="55" operator="equal">
      <formula>"MEDIA"</formula>
    </cfRule>
    <cfRule type="cellIs" dxfId="53" priority="56" operator="equal">
      <formula>"BAJA"</formula>
    </cfRule>
    <cfRule type="cellIs" dxfId="52" priority="57" operator="equal">
      <formula>"MUY ALTA"</formula>
    </cfRule>
  </conditionalFormatting>
  <conditionalFormatting sqref="T31">
    <cfRule type="cellIs" dxfId="51" priority="49" operator="equal">
      <formula>"II"</formula>
    </cfRule>
    <cfRule type="cellIs" dxfId="50" priority="50" operator="equal">
      <formula>"III"</formula>
    </cfRule>
    <cfRule type="cellIs" dxfId="49" priority="51" operator="equal">
      <formula>"I"</formula>
    </cfRule>
    <cfRule type="cellIs" dxfId="48" priority="52" operator="equal">
      <formula>"IV"</formula>
    </cfRule>
  </conditionalFormatting>
  <conditionalFormatting sqref="U31">
    <cfRule type="containsText" dxfId="47" priority="46" operator="containsText" text="Mejorable">
      <formula>NOT(ISERROR(SEARCH("Mejorable",U31)))</formula>
    </cfRule>
    <cfRule type="containsText" dxfId="46" priority="47" operator="containsText" text="Aceptable.">
      <formula>NOT(ISERROR(SEARCH("Aceptable.",U31)))</formula>
    </cfRule>
    <cfRule type="containsText" dxfId="45" priority="48" operator="containsText" text="Aceptable con control específico">
      <formula>NOT(ISERROR(SEARCH("Aceptable con control específico",U31)))</formula>
    </cfRule>
  </conditionalFormatting>
  <conditionalFormatting sqref="V31">
    <cfRule type="containsText" dxfId="44" priority="53" operator="containsText" text="Aceptable con control específico">
      <formula>NOT(ISERROR(SEARCH(("Aceptable con control específico"),(V31))))</formula>
    </cfRule>
    <cfRule type="cellIs" dxfId="43" priority="54" stopIfTrue="1" operator="equal">
      <formula>"Aceptable"</formula>
    </cfRule>
  </conditionalFormatting>
  <conditionalFormatting sqref="G11">
    <cfRule type="cellIs" dxfId="42" priority="43" operator="equal">
      <formula>"MEDIA"</formula>
    </cfRule>
    <cfRule type="cellIs" dxfId="41" priority="44" operator="equal">
      <formula>"BAJA"</formula>
    </cfRule>
    <cfRule type="cellIs" dxfId="40" priority="45" operator="equal">
      <formula>"MUY ALTA"</formula>
    </cfRule>
  </conditionalFormatting>
  <conditionalFormatting sqref="W11:AA11 H11:S11">
    <cfRule type="cellIs" dxfId="39" priority="39" operator="equal">
      <formula>"MEDIA"</formula>
    </cfRule>
    <cfRule type="cellIs" dxfId="38" priority="40" operator="equal">
      <formula>"BAJA"</formula>
    </cfRule>
    <cfRule type="cellIs" dxfId="37" priority="41" operator="equal">
      <formula>"MUY ALTA"</formula>
    </cfRule>
  </conditionalFormatting>
  <conditionalFormatting sqref="T11">
    <cfRule type="cellIs" dxfId="36" priority="32" operator="equal">
      <formula>"II"</formula>
    </cfRule>
    <cfRule type="cellIs" dxfId="35" priority="33" operator="equal">
      <formula>"III"</formula>
    </cfRule>
    <cfRule type="cellIs" dxfId="34" priority="34" operator="equal">
      <formula>"I"</formula>
    </cfRule>
    <cfRule type="cellIs" dxfId="33" priority="35" operator="equal">
      <formula>"IV"</formula>
    </cfRule>
  </conditionalFormatting>
  <conditionalFormatting sqref="U11">
    <cfRule type="containsText" dxfId="32" priority="36" operator="containsText" text="Mejorable">
      <formula>NOT(ISERROR(SEARCH("Mejorable",U11)))</formula>
    </cfRule>
    <cfRule type="containsText" dxfId="31" priority="37" operator="containsText" text="Aceptable.">
      <formula>NOT(ISERROR(SEARCH("Aceptable.",U11)))</formula>
    </cfRule>
    <cfRule type="containsText" dxfId="30" priority="38" operator="containsText" text="Aceptable con control específico">
      <formula>NOT(ISERROR(SEARCH("Aceptable con control específico",U11)))</formula>
    </cfRule>
  </conditionalFormatting>
  <conditionalFormatting sqref="W11 Z11:AA11">
    <cfRule type="cellIs" dxfId="29" priority="42" operator="equal">
      <formula>"ALTA"</formula>
    </cfRule>
  </conditionalFormatting>
  <conditionalFormatting sqref="P13:Q18 S13:S18">
    <cfRule type="cellIs" dxfId="28" priority="25" operator="equal">
      <formula>"MEDIA"</formula>
    </cfRule>
    <cfRule type="cellIs" dxfId="27" priority="27" operator="equal">
      <formula>"BAJA"</formula>
    </cfRule>
    <cfRule type="cellIs" dxfId="26" priority="28" operator="equal">
      <formula>"MUY ALTA"</formula>
    </cfRule>
  </conditionalFormatting>
  <conditionalFormatting sqref="T13 T19 T15">
    <cfRule type="cellIs" dxfId="25" priority="24" operator="equal">
      <formula>"II"</formula>
    </cfRule>
    <cfRule type="cellIs" dxfId="24" priority="26" operator="equal">
      <formula>"IV"</formula>
    </cfRule>
    <cfRule type="cellIs" dxfId="23" priority="193" operator="equal">
      <formula>"III"</formula>
    </cfRule>
  </conditionalFormatting>
  <conditionalFormatting sqref="U13 U19 U15">
    <cfRule type="containsText" dxfId="22" priority="22" operator="containsText" text="Mejorable">
      <formula>NOT(ISERROR(SEARCH("Mejorable",U13)))</formula>
    </cfRule>
    <cfRule type="containsText" dxfId="21" priority="23" operator="containsText" text="Aceptable.">
      <formula>NOT(ISERROR(SEARCH("Aceptable.",U13)))</formula>
    </cfRule>
  </conditionalFormatting>
  <conditionalFormatting sqref="T18">
    <cfRule type="cellIs" dxfId="20" priority="16" operator="equal">
      <formula>"II"</formula>
    </cfRule>
    <cfRule type="cellIs" dxfId="19" priority="19" operator="equal">
      <formula>"III"</formula>
    </cfRule>
    <cfRule type="cellIs" dxfId="18" priority="20" operator="equal">
      <formula>"I"</formula>
    </cfRule>
    <cfRule type="cellIs" dxfId="17" priority="21" operator="equal">
      <formula>"IV"</formula>
    </cfRule>
  </conditionalFormatting>
  <conditionalFormatting sqref="U18">
    <cfRule type="containsText" dxfId="16" priority="15" operator="containsText" text="Mejorable">
      <formula>NOT(ISERROR(SEARCH("Mejorable",U18)))</formula>
    </cfRule>
    <cfRule type="containsText" dxfId="15" priority="17" operator="containsText" text="Aceptable.">
      <formula>NOT(ISERROR(SEARCH("Aceptable.",U18)))</formula>
    </cfRule>
    <cfRule type="containsText" dxfId="14" priority="18" operator="containsText" text="Aceptable con control específico">
      <formula>NOT(ISERROR(SEARCH("Aceptable con control específico",U18)))</formula>
    </cfRule>
  </conditionalFormatting>
  <conditionalFormatting sqref="T16:T17">
    <cfRule type="cellIs" dxfId="13" priority="9" operator="equal">
      <formula>"II"</formula>
    </cfRule>
    <cfRule type="cellIs" dxfId="12" priority="12" operator="equal">
      <formula>"III"</formula>
    </cfRule>
    <cfRule type="cellIs" dxfId="11" priority="13" operator="equal">
      <formula>"I"</formula>
    </cfRule>
    <cfRule type="cellIs" dxfId="10" priority="14" operator="equal">
      <formula>"IV"</formula>
    </cfRule>
  </conditionalFormatting>
  <conditionalFormatting sqref="U16:U17">
    <cfRule type="containsText" dxfId="9" priority="8" operator="containsText" text="Mejorable">
      <formula>NOT(ISERROR(SEARCH("Mejorable",U16)))</formula>
    </cfRule>
    <cfRule type="containsText" dxfId="8" priority="10" operator="containsText" text="Aceptable.">
      <formula>NOT(ISERROR(SEARCH("Aceptable.",U16)))</formula>
    </cfRule>
    <cfRule type="containsText" dxfId="7" priority="11" operator="containsText" text="Aceptable con control específico">
      <formula>NOT(ISERROR(SEARCH("Aceptable con control específico",U16)))</formula>
    </cfRule>
  </conditionalFormatting>
  <conditionalFormatting sqref="T14">
    <cfRule type="cellIs" dxfId="6" priority="2" operator="equal">
      <formula>"II"</formula>
    </cfRule>
    <cfRule type="cellIs" dxfId="5" priority="5" operator="equal">
      <formula>"III"</formula>
    </cfRule>
    <cfRule type="cellIs" dxfId="4" priority="6" operator="equal">
      <formula>"I"</formula>
    </cfRule>
    <cfRule type="cellIs" dxfId="3" priority="7" operator="equal">
      <formula>"IV"</formula>
    </cfRule>
  </conditionalFormatting>
  <conditionalFormatting sqref="U14">
    <cfRule type="containsText" dxfId="2" priority="1" operator="containsText" text="Mejorable">
      <formula>NOT(ISERROR(SEARCH("Mejorable",U14)))</formula>
    </cfRule>
    <cfRule type="containsText" dxfId="1" priority="3" operator="containsText" text="Aceptable.">
      <formula>NOT(ISERROR(SEARCH("Aceptable.",U14)))</formula>
    </cfRule>
    <cfRule type="containsText" dxfId="0" priority="4" operator="containsText" text="Aceptable con control específico">
      <formula>NOT(ISERROR(SEARCH("Aceptable con control específico",U14)))</formula>
    </cfRule>
  </conditionalFormatting>
  <dataValidations count="3">
    <dataValidation type="list" allowBlank="1" showInputMessage="1" showErrorMessage="1" sqref="R19">
      <formula1>"10,25,60,100"</formula1>
    </dataValidation>
    <dataValidation type="list" allowBlank="1" showInputMessage="1" showErrorMessage="1" sqref="N19">
      <formula1>"2,6,10"</formula1>
    </dataValidation>
    <dataValidation type="list" errorStyle="warning" allowBlank="1" showInputMessage="1" showErrorMessage="1" errorTitle="COLOQUE SOLO" error="1,2,3, O 4" sqref="O19">
      <formula1>"4,3,2,1"</formula1>
    </dataValidation>
  </dataValidations>
  <pageMargins left="0.7" right="0.7" top="0.75" bottom="0.75" header="0.3" footer="0.3"/>
  <pageSetup scale="1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0000"/>
  </sheetPr>
  <dimension ref="A1:F16"/>
  <sheetViews>
    <sheetView tabSelected="1" zoomScale="67" zoomScaleNormal="82" workbookViewId="0">
      <selection activeCell="Z29" sqref="Z29"/>
    </sheetView>
  </sheetViews>
  <sheetFormatPr baseColWidth="10" defaultColWidth="11.42578125" defaultRowHeight="15"/>
  <cols>
    <col min="1" max="1" width="1.85546875" style="131" customWidth="1"/>
    <col min="2" max="2" width="13.42578125" style="131" customWidth="1"/>
    <col min="3" max="3" width="61.5703125" style="131" customWidth="1"/>
    <col min="4" max="4" width="69" style="131" customWidth="1"/>
    <col min="5" max="5" width="38.5703125" style="131" customWidth="1"/>
    <col min="6" max="6" width="52.7109375" style="131" customWidth="1"/>
    <col min="7" max="16384" width="11.42578125" style="131"/>
  </cols>
  <sheetData>
    <row r="1" spans="1:6" ht="24.95" customHeight="1">
      <c r="B1" s="467"/>
      <c r="C1" s="467"/>
      <c r="D1" s="468" t="s">
        <v>226</v>
      </c>
      <c r="E1" s="468"/>
      <c r="F1" s="468"/>
    </row>
    <row r="2" spans="1:6" ht="24.95" customHeight="1">
      <c r="B2" s="467"/>
      <c r="C2" s="467"/>
      <c r="D2" s="468" t="s">
        <v>227</v>
      </c>
      <c r="E2" s="468"/>
      <c r="F2" s="468"/>
    </row>
    <row r="3" spans="1:6" ht="24.95" customHeight="1">
      <c r="B3" s="467"/>
      <c r="C3" s="467"/>
      <c r="D3" s="468" t="s">
        <v>228</v>
      </c>
      <c r="E3" s="468"/>
      <c r="F3" s="468"/>
    </row>
    <row r="4" spans="1:6" ht="24.95" customHeight="1">
      <c r="B4" s="467"/>
      <c r="C4" s="467"/>
      <c r="D4" s="469" t="s">
        <v>229</v>
      </c>
      <c r="E4" s="470"/>
      <c r="F4" s="132" t="s">
        <v>230</v>
      </c>
    </row>
    <row r="5" spans="1:6" ht="14.25" customHeight="1">
      <c r="A5" s="133"/>
      <c r="B5" s="133"/>
      <c r="C5" s="133"/>
      <c r="D5" s="133"/>
      <c r="E5" s="133"/>
      <c r="F5" s="133"/>
    </row>
    <row r="6" spans="1:6" ht="54" customHeight="1">
      <c r="A6" s="133"/>
      <c r="B6" s="471" t="s">
        <v>231</v>
      </c>
      <c r="C6" s="471"/>
      <c r="D6" s="471"/>
      <c r="E6" s="471"/>
      <c r="F6" s="471"/>
    </row>
    <row r="7" spans="1:6" ht="23.25" customHeight="1">
      <c r="A7" s="133"/>
      <c r="B7" s="158" t="s">
        <v>232</v>
      </c>
      <c r="C7" s="158" t="s">
        <v>233</v>
      </c>
      <c r="D7" s="158" t="s">
        <v>234</v>
      </c>
      <c r="E7" s="158" t="s">
        <v>235</v>
      </c>
      <c r="F7" s="158" t="s">
        <v>236</v>
      </c>
    </row>
    <row r="8" spans="1:6" ht="141.94999999999999" customHeight="1">
      <c r="A8" s="133"/>
      <c r="B8" s="156" t="s">
        <v>237</v>
      </c>
      <c r="C8" s="134" t="s">
        <v>238</v>
      </c>
      <c r="D8" s="135" t="s">
        <v>239</v>
      </c>
      <c r="E8" s="136" t="s">
        <v>240</v>
      </c>
      <c r="F8" s="137" t="s">
        <v>241</v>
      </c>
    </row>
    <row r="9" spans="1:6" ht="216.75" customHeight="1">
      <c r="A9" s="133"/>
      <c r="B9" s="157" t="s">
        <v>242</v>
      </c>
      <c r="C9" s="138" t="s">
        <v>243</v>
      </c>
      <c r="D9" s="183" t="s">
        <v>244</v>
      </c>
      <c r="E9" s="184" t="s">
        <v>240</v>
      </c>
      <c r="F9" s="185"/>
    </row>
    <row r="10" spans="1:6" ht="77.099999999999994" customHeight="1">
      <c r="A10" s="133"/>
      <c r="B10" s="176" t="s">
        <v>245</v>
      </c>
      <c r="C10" s="177" t="s">
        <v>246</v>
      </c>
      <c r="D10" s="178" t="s">
        <v>247</v>
      </c>
      <c r="E10" s="179" t="s">
        <v>240</v>
      </c>
      <c r="F10" s="180"/>
    </row>
    <row r="11" spans="1:6" ht="38.25" customHeight="1">
      <c r="A11" s="133"/>
      <c r="B11" s="176" t="s">
        <v>248</v>
      </c>
      <c r="C11" s="177" t="s">
        <v>249</v>
      </c>
      <c r="D11" s="179" t="s">
        <v>250</v>
      </c>
      <c r="E11" s="179" t="s">
        <v>240</v>
      </c>
      <c r="F11" s="181"/>
    </row>
    <row r="12" spans="1:6" ht="117" customHeight="1">
      <c r="A12" s="133"/>
      <c r="B12" s="176" t="s">
        <v>251</v>
      </c>
      <c r="C12" s="177" t="s">
        <v>252</v>
      </c>
      <c r="D12" s="182" t="s">
        <v>253</v>
      </c>
      <c r="E12" s="179" t="s">
        <v>254</v>
      </c>
      <c r="F12" s="179" t="s">
        <v>255</v>
      </c>
    </row>
    <row r="13" spans="1:6" s="140" customFormat="1" ht="75.75" customHeight="1" thickBot="1">
      <c r="A13" s="139"/>
      <c r="B13" s="217" t="s">
        <v>256</v>
      </c>
      <c r="C13" s="218" t="s">
        <v>249</v>
      </c>
      <c r="D13" s="219" t="s">
        <v>257</v>
      </c>
      <c r="E13" s="219" t="s">
        <v>254</v>
      </c>
      <c r="F13" s="219" t="s">
        <v>258</v>
      </c>
    </row>
    <row r="14" spans="1:6" ht="21">
      <c r="A14" s="133"/>
      <c r="B14" s="220" t="s">
        <v>259</v>
      </c>
      <c r="C14" s="221"/>
      <c r="D14" s="222"/>
      <c r="E14" s="222"/>
      <c r="F14" s="223"/>
    </row>
    <row r="15" spans="1:6" s="142" customFormat="1" ht="26.25" customHeight="1">
      <c r="A15" s="141"/>
      <c r="B15" s="461" t="s">
        <v>260</v>
      </c>
      <c r="C15" s="462"/>
      <c r="D15" s="462"/>
      <c r="E15" s="462"/>
      <c r="F15" s="463"/>
    </row>
    <row r="16" spans="1:6" s="142" customFormat="1" ht="35.25" customHeight="1" thickBot="1">
      <c r="A16" s="141"/>
      <c r="B16" s="464" t="s">
        <v>261</v>
      </c>
      <c r="C16" s="465"/>
      <c r="D16" s="465"/>
      <c r="E16" s="465"/>
      <c r="F16" s="466"/>
    </row>
  </sheetData>
  <sheetProtection algorithmName="SHA-512" hashValue="n97KOggG4uMhHW69pYSBWyUp9NzFthT6eqKjPaFkCAJ+dvomt5NxIA6Wy6a+NdZiPLqYLKreaJ9TXj+43bSQXw==" saltValue="shX1hUzCnsVn0iWIL/dsig==" spinCount="100000" sheet="1" formatCells="0" formatColumns="0" formatRows="0" insertColumns="0" insertRows="0" insertHyperlinks="0" deleteColumns="0" deleteRows="0" sort="0" autoFilter="0" pivotTables="0"/>
  <mergeCells count="8">
    <mergeCell ref="B15:F15"/>
    <mergeCell ref="B16:F16"/>
    <mergeCell ref="B1:C4"/>
    <mergeCell ref="D1:F1"/>
    <mergeCell ref="D2:F2"/>
    <mergeCell ref="D3:F3"/>
    <mergeCell ref="D4:E4"/>
    <mergeCell ref="B6:F6"/>
  </mergeCells>
  <pageMargins left="0.7" right="0.7" top="0.75" bottom="0.75"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2060"/>
    <pageSetUpPr fitToPage="1"/>
  </sheetPr>
  <dimension ref="A1:X22"/>
  <sheetViews>
    <sheetView view="pageBreakPreview" topLeftCell="B1" zoomScale="80" zoomScaleNormal="80" zoomScaleSheetLayoutView="80" workbookViewId="0">
      <pane ySplit="9" topLeftCell="A10" activePane="bottomLeft" state="frozen"/>
      <selection activeCell="Z19" sqref="Z19"/>
      <selection pane="bottomLeft" activeCell="B22" sqref="B22"/>
    </sheetView>
  </sheetViews>
  <sheetFormatPr baseColWidth="10" defaultColWidth="11.42578125" defaultRowHeight="14.25" customHeight="1"/>
  <cols>
    <col min="1" max="1" width="26.5703125" style="143" customWidth="1"/>
    <col min="2" max="2" width="86" style="153" customWidth="1"/>
    <col min="3" max="8" width="3.85546875" style="143" customWidth="1"/>
    <col min="9" max="16384" width="11.42578125" style="143"/>
  </cols>
  <sheetData>
    <row r="1" spans="1:24" ht="24.95" customHeight="1">
      <c r="A1" s="472"/>
      <c r="B1" s="468" t="s">
        <v>226</v>
      </c>
      <c r="C1" s="468"/>
      <c r="D1" s="468"/>
      <c r="E1" s="468"/>
      <c r="F1" s="468"/>
      <c r="G1" s="468"/>
      <c r="H1" s="468"/>
    </row>
    <row r="2" spans="1:24" ht="24.95" customHeight="1">
      <c r="A2" s="473"/>
      <c r="B2" s="468" t="s">
        <v>227</v>
      </c>
      <c r="C2" s="468"/>
      <c r="D2" s="468"/>
      <c r="E2" s="468"/>
      <c r="F2" s="468"/>
      <c r="G2" s="468"/>
      <c r="H2" s="468"/>
    </row>
    <row r="3" spans="1:24" ht="34.5" customHeight="1">
      <c r="A3" s="473"/>
      <c r="B3" s="468" t="s">
        <v>228</v>
      </c>
      <c r="C3" s="468"/>
      <c r="D3" s="468"/>
      <c r="E3" s="468"/>
      <c r="F3" s="468"/>
      <c r="G3" s="468"/>
      <c r="H3" s="468"/>
    </row>
    <row r="4" spans="1:24" ht="24.95" customHeight="1">
      <c r="A4" s="474"/>
      <c r="B4" s="468" t="s">
        <v>229</v>
      </c>
      <c r="C4" s="468"/>
      <c r="D4" s="468" t="s">
        <v>230</v>
      </c>
      <c r="E4" s="468"/>
      <c r="F4" s="468"/>
      <c r="G4" s="468"/>
      <c r="H4" s="468"/>
    </row>
    <row r="5" spans="1:24" ht="10.5" customHeight="1">
      <c r="A5" s="144"/>
      <c r="B5" s="145"/>
      <c r="C5" s="145"/>
      <c r="D5" s="145"/>
      <c r="E5" s="145"/>
      <c r="F5" s="145"/>
      <c r="G5" s="145"/>
      <c r="H5" s="145"/>
    </row>
    <row r="6" spans="1:24" s="146" customFormat="1" ht="15.75">
      <c r="A6" s="477" t="s">
        <v>262</v>
      </c>
      <c r="B6" s="477"/>
      <c r="C6" s="477"/>
      <c r="D6" s="477"/>
      <c r="E6" s="477"/>
      <c r="F6" s="477"/>
      <c r="G6" s="477"/>
      <c r="H6" s="477"/>
    </row>
    <row r="7" spans="1:24" s="146" customFormat="1" ht="12" customHeight="1">
      <c r="A7" s="147"/>
      <c r="B7" s="147"/>
      <c r="C7" s="147"/>
      <c r="D7" s="147"/>
      <c r="E7" s="147"/>
      <c r="F7" s="147"/>
      <c r="G7" s="147"/>
      <c r="H7" s="147"/>
    </row>
    <row r="8" spans="1:24" s="146" customFormat="1" ht="18" customHeight="1">
      <c r="A8" s="478"/>
      <c r="B8" s="480" t="s">
        <v>14</v>
      </c>
      <c r="C8" s="482" t="s">
        <v>263</v>
      </c>
      <c r="D8" s="483"/>
      <c r="E8" s="483"/>
      <c r="F8" s="483"/>
      <c r="G8" s="483"/>
      <c r="H8" s="483"/>
    </row>
    <row r="9" spans="1:24" s="148" customFormat="1" ht="18">
      <c r="A9" s="479"/>
      <c r="B9" s="481"/>
      <c r="C9" s="159">
        <v>1</v>
      </c>
      <c r="D9" s="159">
        <v>2</v>
      </c>
      <c r="E9" s="159">
        <v>3</v>
      </c>
      <c r="F9" s="159">
        <v>4</v>
      </c>
      <c r="G9" s="159">
        <v>5</v>
      </c>
      <c r="H9" s="159">
        <v>6</v>
      </c>
    </row>
    <row r="10" spans="1:24" s="148" customFormat="1" ht="18">
      <c r="A10" s="484" t="s">
        <v>264</v>
      </c>
      <c r="B10" s="149" t="s">
        <v>265</v>
      </c>
      <c r="C10" s="150" t="s">
        <v>51</v>
      </c>
      <c r="D10" s="150"/>
      <c r="E10" s="150"/>
      <c r="F10" s="150"/>
      <c r="G10" s="150" t="s">
        <v>51</v>
      </c>
      <c r="H10" s="150"/>
    </row>
    <row r="11" spans="1:24" s="151" customFormat="1" ht="25.5" customHeight="1">
      <c r="A11" s="485"/>
      <c r="B11" s="149" t="s">
        <v>266</v>
      </c>
      <c r="C11" s="150" t="s">
        <v>51</v>
      </c>
      <c r="D11" s="150"/>
      <c r="E11" s="150"/>
      <c r="F11" s="150"/>
      <c r="G11" s="150"/>
      <c r="H11" s="150"/>
      <c r="I11" s="143"/>
      <c r="J11" s="143"/>
      <c r="K11" s="143"/>
      <c r="L11" s="143"/>
      <c r="M11" s="143"/>
      <c r="N11" s="143"/>
      <c r="O11" s="143"/>
      <c r="P11" s="143"/>
      <c r="Q11" s="143"/>
      <c r="R11" s="143"/>
      <c r="S11" s="143"/>
      <c r="T11" s="143"/>
      <c r="U11" s="143"/>
      <c r="V11" s="143"/>
      <c r="W11" s="143"/>
      <c r="X11" s="143"/>
    </row>
    <row r="12" spans="1:24" s="151" customFormat="1" ht="18" customHeight="1">
      <c r="A12" s="487" t="s">
        <v>267</v>
      </c>
      <c r="B12" s="149" t="s">
        <v>268</v>
      </c>
      <c r="C12" s="150" t="s">
        <v>51</v>
      </c>
      <c r="D12" s="150" t="s">
        <v>51</v>
      </c>
      <c r="E12" s="150"/>
      <c r="F12" s="150"/>
      <c r="G12" s="150"/>
      <c r="H12" s="150"/>
      <c r="I12" s="143"/>
      <c r="J12" s="143"/>
      <c r="K12" s="143"/>
      <c r="L12" s="143"/>
      <c r="M12" s="143"/>
      <c r="N12" s="143"/>
      <c r="O12" s="143"/>
      <c r="P12" s="143"/>
      <c r="Q12" s="143"/>
      <c r="R12" s="143"/>
      <c r="S12" s="143"/>
      <c r="T12" s="143"/>
      <c r="U12" s="143"/>
      <c r="V12" s="143"/>
      <c r="W12" s="143"/>
      <c r="X12" s="143"/>
    </row>
    <row r="13" spans="1:24" s="151" customFormat="1" ht="18">
      <c r="A13" s="487"/>
      <c r="B13" s="149" t="s">
        <v>269</v>
      </c>
      <c r="C13" s="150" t="s">
        <v>51</v>
      </c>
      <c r="D13" s="150" t="s">
        <v>51</v>
      </c>
      <c r="E13" s="150"/>
      <c r="F13" s="150"/>
      <c r="G13" s="150"/>
      <c r="H13" s="150"/>
      <c r="I13" s="143"/>
      <c r="J13" s="143"/>
      <c r="K13" s="143"/>
      <c r="L13" s="143"/>
      <c r="M13" s="143"/>
      <c r="N13" s="143"/>
      <c r="O13" s="143"/>
      <c r="P13" s="143"/>
      <c r="Q13" s="143"/>
      <c r="R13" s="143"/>
      <c r="S13" s="143"/>
      <c r="T13" s="143"/>
      <c r="U13" s="143"/>
      <c r="V13" s="143"/>
      <c r="W13" s="143"/>
      <c r="X13" s="143"/>
    </row>
    <row r="14" spans="1:24" s="151" customFormat="1" ht="18">
      <c r="A14" s="487"/>
      <c r="B14" s="149" t="s">
        <v>270</v>
      </c>
      <c r="C14" s="150" t="s">
        <v>51</v>
      </c>
      <c r="D14" s="150" t="s">
        <v>51</v>
      </c>
      <c r="E14" s="150"/>
      <c r="F14" s="150"/>
      <c r="G14" s="150"/>
      <c r="H14" s="150"/>
      <c r="I14" s="143"/>
      <c r="J14" s="143"/>
      <c r="K14" s="143"/>
      <c r="L14" s="143"/>
      <c r="M14" s="143"/>
      <c r="N14" s="143"/>
      <c r="O14" s="143"/>
      <c r="P14" s="143"/>
      <c r="Q14" s="143"/>
      <c r="R14" s="143"/>
      <c r="S14" s="143"/>
      <c r="T14" s="143"/>
      <c r="U14" s="143"/>
      <c r="V14" s="143"/>
      <c r="W14" s="143"/>
      <c r="X14" s="143"/>
    </row>
    <row r="15" spans="1:24" s="152" customFormat="1" ht="18">
      <c r="A15" s="487"/>
      <c r="B15" s="149" t="s">
        <v>271</v>
      </c>
      <c r="C15" s="150" t="s">
        <v>51</v>
      </c>
      <c r="D15" s="150" t="s">
        <v>51</v>
      </c>
      <c r="E15" s="150"/>
      <c r="F15" s="150"/>
      <c r="G15" s="150"/>
      <c r="H15" s="150"/>
      <c r="I15" s="143"/>
      <c r="J15" s="143"/>
      <c r="K15" s="143"/>
      <c r="L15" s="143"/>
      <c r="M15" s="143"/>
      <c r="N15" s="143"/>
      <c r="O15" s="143"/>
      <c r="P15" s="143"/>
      <c r="Q15" s="143"/>
      <c r="R15" s="143"/>
      <c r="S15" s="143"/>
      <c r="T15" s="143"/>
      <c r="U15" s="143"/>
      <c r="V15" s="143"/>
      <c r="W15" s="143"/>
      <c r="X15" s="143"/>
    </row>
    <row r="16" spans="1:24" s="151" customFormat="1" ht="18">
      <c r="A16" s="487"/>
      <c r="B16" s="149" t="s">
        <v>272</v>
      </c>
      <c r="C16" s="150" t="s">
        <v>51</v>
      </c>
      <c r="D16" s="150" t="s">
        <v>51</v>
      </c>
      <c r="E16" s="150"/>
      <c r="F16" s="150"/>
      <c r="G16" s="150"/>
      <c r="H16" s="150"/>
      <c r="I16" s="143"/>
      <c r="J16" s="143"/>
      <c r="K16" s="143"/>
      <c r="L16" s="143"/>
      <c r="M16" s="143"/>
      <c r="N16" s="143"/>
      <c r="O16" s="143"/>
      <c r="P16" s="143"/>
      <c r="Q16" s="143"/>
      <c r="R16" s="143"/>
      <c r="S16" s="143"/>
      <c r="T16" s="143"/>
      <c r="U16" s="143"/>
      <c r="V16" s="143"/>
      <c r="W16" s="143"/>
      <c r="X16" s="143"/>
    </row>
    <row r="17" spans="1:24" s="151" customFormat="1" ht="36">
      <c r="A17" s="487"/>
      <c r="B17" s="149" t="s">
        <v>273</v>
      </c>
      <c r="C17" s="150" t="s">
        <v>51</v>
      </c>
      <c r="D17" s="150" t="s">
        <v>51</v>
      </c>
      <c r="E17" s="150"/>
      <c r="F17" s="150"/>
      <c r="G17" s="150"/>
      <c r="H17" s="150"/>
      <c r="I17" s="143"/>
      <c r="J17" s="143"/>
      <c r="K17" s="143"/>
      <c r="L17" s="143"/>
      <c r="M17" s="143"/>
      <c r="N17" s="143"/>
      <c r="O17" s="143"/>
      <c r="P17" s="143"/>
      <c r="Q17" s="143"/>
      <c r="R17" s="143"/>
      <c r="S17" s="143"/>
      <c r="T17" s="143"/>
      <c r="U17" s="143"/>
      <c r="V17" s="143"/>
      <c r="W17" s="143"/>
      <c r="X17" s="143"/>
    </row>
    <row r="18" spans="1:24" s="151" customFormat="1" ht="18">
      <c r="A18" s="476" t="s">
        <v>274</v>
      </c>
      <c r="B18" s="149" t="s">
        <v>275</v>
      </c>
      <c r="C18" s="150" t="s">
        <v>51</v>
      </c>
      <c r="D18" s="150"/>
      <c r="E18" s="150" t="s">
        <v>51</v>
      </c>
      <c r="F18" s="150" t="s">
        <v>51</v>
      </c>
      <c r="G18" s="150" t="s">
        <v>51</v>
      </c>
      <c r="H18" s="150" t="s">
        <v>51</v>
      </c>
      <c r="I18" s="143"/>
      <c r="J18" s="143"/>
      <c r="K18" s="143"/>
      <c r="L18" s="143"/>
      <c r="M18" s="143"/>
      <c r="N18" s="143"/>
      <c r="O18" s="143"/>
      <c r="P18" s="143"/>
      <c r="Q18" s="143"/>
      <c r="R18" s="143"/>
      <c r="S18" s="143"/>
      <c r="T18" s="143"/>
      <c r="U18" s="143"/>
      <c r="V18" s="143"/>
      <c r="W18" s="143"/>
      <c r="X18" s="143"/>
    </row>
    <row r="19" spans="1:24" s="151" customFormat="1" ht="18">
      <c r="A19" s="476"/>
      <c r="B19" s="149" t="s">
        <v>276</v>
      </c>
      <c r="C19" s="150" t="s">
        <v>51</v>
      </c>
      <c r="D19" s="150"/>
      <c r="E19" s="150" t="s">
        <v>51</v>
      </c>
      <c r="F19" s="150"/>
      <c r="G19" s="150"/>
      <c r="H19" s="150"/>
      <c r="I19" s="143"/>
      <c r="J19" s="143"/>
      <c r="K19" s="143"/>
      <c r="L19" s="143"/>
      <c r="M19" s="143"/>
      <c r="N19" s="143"/>
      <c r="O19" s="143"/>
      <c r="P19" s="143"/>
      <c r="Q19" s="143"/>
      <c r="R19" s="143"/>
      <c r="S19" s="143"/>
      <c r="T19" s="143"/>
      <c r="U19" s="143"/>
      <c r="V19" s="143"/>
      <c r="W19" s="143"/>
      <c r="X19" s="143"/>
    </row>
    <row r="20" spans="1:24" s="151" customFormat="1" ht="18">
      <c r="A20" s="486"/>
      <c r="B20" s="149" t="s">
        <v>277</v>
      </c>
      <c r="C20" s="150" t="s">
        <v>51</v>
      </c>
      <c r="D20" s="150"/>
      <c r="E20" s="150"/>
      <c r="F20" s="150"/>
      <c r="G20" s="150"/>
      <c r="H20" s="150"/>
      <c r="I20" s="143"/>
      <c r="J20" s="143"/>
      <c r="K20" s="143"/>
      <c r="L20" s="143"/>
      <c r="M20" s="143"/>
      <c r="N20" s="143"/>
      <c r="O20" s="143"/>
      <c r="P20" s="143"/>
      <c r="Q20" s="143"/>
      <c r="R20" s="143"/>
      <c r="S20" s="143"/>
      <c r="T20" s="143"/>
      <c r="U20" s="143"/>
      <c r="V20" s="143"/>
      <c r="W20" s="143"/>
      <c r="X20" s="143"/>
    </row>
    <row r="21" spans="1:24" ht="18">
      <c r="A21" s="475" t="s">
        <v>278</v>
      </c>
      <c r="B21" s="149" t="s">
        <v>279</v>
      </c>
      <c r="C21" s="150" t="s">
        <v>51</v>
      </c>
      <c r="D21" s="150"/>
      <c r="E21" s="150"/>
      <c r="F21" s="150"/>
      <c r="G21" s="150"/>
      <c r="H21" s="150"/>
    </row>
    <row r="22" spans="1:24" ht="21.95" customHeight="1">
      <c r="A22" s="476"/>
      <c r="B22" s="149" t="s">
        <v>280</v>
      </c>
      <c r="C22" s="150" t="s">
        <v>51</v>
      </c>
      <c r="D22" s="150"/>
      <c r="E22" s="150"/>
      <c r="F22" s="150"/>
      <c r="G22" s="150"/>
      <c r="H22" s="150"/>
    </row>
  </sheetData>
  <sheetProtection algorithmName="SHA-512" hashValue="W7VfWoHV31sYz8px4it9PwhE/FH6y/ItPA6W1n0Lkn+wzySFnIW6JGa0wOahmR+8yB0ks3TEyYa21uzRvBgIoA==" saltValue="Y+gCtgNnwoexwqSLd/SjJg==" spinCount="100000" sheet="1" formatCells="0" formatColumns="0" formatRows="0" insertColumns="0" insertRows="0" insertHyperlinks="0" deleteColumns="0" deleteRows="0" sort="0" autoFilter="0" pivotTables="0"/>
  <dataConsolidate/>
  <mergeCells count="14">
    <mergeCell ref="A21:A22"/>
    <mergeCell ref="A6:H6"/>
    <mergeCell ref="A8:A9"/>
    <mergeCell ref="B8:B9"/>
    <mergeCell ref="C8:H8"/>
    <mergeCell ref="A10:A11"/>
    <mergeCell ref="A18:A20"/>
    <mergeCell ref="A12:A17"/>
    <mergeCell ref="A1:A4"/>
    <mergeCell ref="B1:H1"/>
    <mergeCell ref="B2:H2"/>
    <mergeCell ref="B3:H3"/>
    <mergeCell ref="B4:C4"/>
    <mergeCell ref="D4:H4"/>
  </mergeCells>
  <pageMargins left="0.19685039370078741" right="0.19685039370078741" top="0.19685039370078741" bottom="0.19685039370078741" header="0.31496062992125984" footer="0.31496062992125984"/>
  <pageSetup paperSize="9" scale="73" orientation="portrait" r:id="rId1"/>
  <headerFooter>
    <oddFooter>&amp;L&amp;"Arial,Normal"&amp;7PE01-PR05-F12 V.2.0&amp;C&amp;"Arial,Normal"&amp;7Versión impresa no controlada, verificar su vigencia en el Listado Maestro de Documentos&amp;R&amp;"Arial,Normal"Página &amp;P de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pageSetUpPr fitToPage="1"/>
  </sheetPr>
  <dimension ref="B1:AA362"/>
  <sheetViews>
    <sheetView showGridLines="0" view="pageBreakPreview" topLeftCell="A10" zoomScale="91" zoomScaleNormal="55" zoomScaleSheetLayoutView="91" workbookViewId="0">
      <selection activeCell="D13" sqref="D13"/>
    </sheetView>
  </sheetViews>
  <sheetFormatPr baseColWidth="10" defaultColWidth="11.42578125" defaultRowHeight="15"/>
  <cols>
    <col min="1" max="1" width="2" style="127" customWidth="1"/>
    <col min="2" max="2" width="32.140625" style="127" customWidth="1"/>
    <col min="3" max="3" width="10.28515625" style="127" customWidth="1"/>
    <col min="4" max="4" width="18.7109375" style="127" customWidth="1"/>
    <col min="5" max="5" width="31.7109375" style="124" customWidth="1"/>
    <col min="6" max="6" width="16" style="129" customWidth="1"/>
    <col min="7" max="7" width="25.7109375" style="127" customWidth="1"/>
    <col min="8" max="8" width="26.85546875" style="127" customWidth="1"/>
    <col min="9" max="9" width="37.5703125" style="127" customWidth="1"/>
    <col min="10" max="10" width="33" style="127" customWidth="1"/>
    <col min="11" max="11" width="22.85546875" style="127" customWidth="1"/>
    <col min="12" max="12" width="29.85546875" style="127" customWidth="1"/>
    <col min="13"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4.140625" style="127" customWidth="1"/>
    <col min="24" max="24" width="21.7109375" style="127" customWidth="1"/>
    <col min="25" max="25" width="27" style="127" customWidth="1"/>
    <col min="26" max="26" width="32" style="130" customWidth="1"/>
    <col min="27" max="27" width="19.42578125" style="127" customWidth="1"/>
    <col min="28" max="16383" width="11.42578125" style="127"/>
    <col min="16384" max="16384" width="11.42578125" style="127" bestFit="1" customWidth="1"/>
  </cols>
  <sheetData>
    <row r="1" spans="2:27" s="123" customFormat="1" ht="10.5" customHeigh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265</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288</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229" customFormat="1" ht="86.25" customHeight="1">
      <c r="B11" s="254" t="s">
        <v>307</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55">
        <v>8</v>
      </c>
      <c r="W11" s="255" t="s">
        <v>318</v>
      </c>
      <c r="X11" s="255" t="s">
        <v>318</v>
      </c>
      <c r="Y11" s="255" t="s">
        <v>318</v>
      </c>
      <c r="Z11" s="255" t="s">
        <v>319</v>
      </c>
      <c r="AA11" s="259" t="s">
        <v>318</v>
      </c>
    </row>
    <row r="12" spans="2:27" s="229" customFormat="1" ht="87.75" customHeight="1">
      <c r="B12" s="200" t="s">
        <v>307</v>
      </c>
      <c r="C12" s="170" t="s">
        <v>308</v>
      </c>
      <c r="D12" s="170" t="s">
        <v>309</v>
      </c>
      <c r="E12" s="170" t="s">
        <v>320</v>
      </c>
      <c r="F12" s="170" t="s">
        <v>311</v>
      </c>
      <c r="G12" s="170" t="s">
        <v>321</v>
      </c>
      <c r="H12" s="170" t="s">
        <v>322</v>
      </c>
      <c r="I12" s="170" t="s">
        <v>323</v>
      </c>
      <c r="J12" s="170" t="s">
        <v>324</v>
      </c>
      <c r="K12" s="170" t="s">
        <v>56</v>
      </c>
      <c r="L12" s="170" t="s">
        <v>325</v>
      </c>
      <c r="M12" s="170" t="s">
        <v>326</v>
      </c>
      <c r="N12" s="170">
        <v>2</v>
      </c>
      <c r="O12" s="170">
        <v>2</v>
      </c>
      <c r="P12" s="170">
        <f t="shared" ref="P12:P35" si="0">N12*O12</f>
        <v>4</v>
      </c>
      <c r="Q12" s="170" t="str">
        <f t="shared" ref="Q12:Q29" si="1">IF(P12&lt;2,"O",IF(P12&lt;=4,"(B)",IF(P12&lt;=8,"(M)",IF(P12&lt;=20,"(A)","(MA)"))))</f>
        <v>(B)</v>
      </c>
      <c r="R12" s="170">
        <v>25</v>
      </c>
      <c r="S12" s="170">
        <f t="shared" ref="S12:S35" si="2">P12*R12</f>
        <v>100</v>
      </c>
      <c r="T12" s="171" t="str">
        <f t="shared" ref="T12:T35" si="3">IF(S12&lt;20,"O",IF(S12&lt;=20,"IV",IF(S12&lt;=120,"III",IF(S12&lt;=500,"II","I"))))</f>
        <v>III</v>
      </c>
      <c r="U12" s="172" t="str">
        <f t="shared" ref="U12:U35" si="4">IF(T12="I","No aceptable",IF(T12="II","Aceptable con control específico",IF(T12="III","Mejorable","Aceptable.")))</f>
        <v>Mejorable</v>
      </c>
      <c r="V12" s="170">
        <v>8</v>
      </c>
      <c r="W12" s="170" t="s">
        <v>318</v>
      </c>
      <c r="X12" s="170" t="s">
        <v>318</v>
      </c>
      <c r="Y12" s="170" t="s">
        <v>318</v>
      </c>
      <c r="Z12" s="170" t="s">
        <v>327</v>
      </c>
      <c r="AA12" s="260" t="s">
        <v>328</v>
      </c>
    </row>
    <row r="13" spans="2:27" s="229" customFormat="1" ht="353.25" customHeight="1">
      <c r="B13" s="261" t="s">
        <v>307</v>
      </c>
      <c r="C13" s="173" t="s">
        <v>308</v>
      </c>
      <c r="D13" s="173" t="s">
        <v>309</v>
      </c>
      <c r="E13" s="173" t="s">
        <v>329</v>
      </c>
      <c r="F13" s="173"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8</v>
      </c>
      <c r="W13" s="170" t="s">
        <v>318</v>
      </c>
      <c r="X13" s="170" t="s">
        <v>318</v>
      </c>
      <c r="Y13" s="170" t="s">
        <v>318</v>
      </c>
      <c r="Z13" s="170" t="s">
        <v>337</v>
      </c>
      <c r="AA13" s="201" t="s">
        <v>318</v>
      </c>
    </row>
    <row r="14" spans="2:27" s="229" customFormat="1" ht="150" customHeight="1">
      <c r="B14" s="200" t="s">
        <v>307</v>
      </c>
      <c r="C14" s="173" t="s">
        <v>308</v>
      </c>
      <c r="D14" s="173" t="s">
        <v>309</v>
      </c>
      <c r="E14" s="173" t="s">
        <v>329</v>
      </c>
      <c r="F14" s="173"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si="3"/>
        <v>II</v>
      </c>
      <c r="U14" s="172" t="str">
        <f t="shared" si="4"/>
        <v>Aceptable con control específico</v>
      </c>
      <c r="V14" s="170">
        <v>8</v>
      </c>
      <c r="W14" s="170" t="s">
        <v>318</v>
      </c>
      <c r="X14" s="170" t="s">
        <v>318</v>
      </c>
      <c r="Y14" s="170" t="s">
        <v>318</v>
      </c>
      <c r="Z14" s="252" t="s">
        <v>343</v>
      </c>
      <c r="AA14" s="201" t="s">
        <v>318</v>
      </c>
    </row>
    <row r="15" spans="2:27" s="229" customFormat="1" ht="246" customHeight="1">
      <c r="B15" s="200" t="s">
        <v>307</v>
      </c>
      <c r="C15" s="173" t="s">
        <v>308</v>
      </c>
      <c r="D15" s="173" t="s">
        <v>309</v>
      </c>
      <c r="E15" s="173" t="s">
        <v>329</v>
      </c>
      <c r="F15" s="173"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3"/>
        <v>III</v>
      </c>
      <c r="U15" s="172" t="str">
        <f t="shared" si="4"/>
        <v>Mejorable</v>
      </c>
      <c r="V15" s="170">
        <v>8</v>
      </c>
      <c r="W15" s="170" t="s">
        <v>318</v>
      </c>
      <c r="X15" s="170" t="s">
        <v>318</v>
      </c>
      <c r="Y15" s="170" t="s">
        <v>318</v>
      </c>
      <c r="Z15" s="170" t="s">
        <v>349</v>
      </c>
      <c r="AA15" s="201" t="s">
        <v>318</v>
      </c>
    </row>
    <row r="16" spans="2:27" s="229" customFormat="1" ht="149.25" customHeight="1">
      <c r="B16" s="200" t="s">
        <v>307</v>
      </c>
      <c r="C16" s="173" t="s">
        <v>308</v>
      </c>
      <c r="D16" s="173" t="s">
        <v>309</v>
      </c>
      <c r="E16" s="173" t="s">
        <v>329</v>
      </c>
      <c r="F16" s="173"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8</v>
      </c>
      <c r="W16" s="170" t="s">
        <v>318</v>
      </c>
      <c r="X16" s="170" t="s">
        <v>318</v>
      </c>
      <c r="Y16" s="170" t="s">
        <v>318</v>
      </c>
      <c r="Z16" s="253" t="s">
        <v>355</v>
      </c>
      <c r="AA16" s="201" t="s">
        <v>318</v>
      </c>
    </row>
    <row r="17" spans="2:27" s="229" customFormat="1" ht="149.25" customHeight="1">
      <c r="B17" s="261" t="s">
        <v>307</v>
      </c>
      <c r="C17" s="173" t="s">
        <v>308</v>
      </c>
      <c r="D17" s="173" t="s">
        <v>309</v>
      </c>
      <c r="E17" s="173" t="s">
        <v>329</v>
      </c>
      <c r="F17" s="173"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8</v>
      </c>
      <c r="W17" s="170" t="s">
        <v>318</v>
      </c>
      <c r="X17" s="170" t="s">
        <v>318</v>
      </c>
      <c r="Y17" s="170" t="s">
        <v>318</v>
      </c>
      <c r="Z17" s="253" t="s">
        <v>359</v>
      </c>
      <c r="AA17" s="201" t="s">
        <v>318</v>
      </c>
    </row>
    <row r="18" spans="2:27" s="229" customFormat="1" ht="281.25" customHeight="1">
      <c r="B18" s="200" t="s">
        <v>307</v>
      </c>
      <c r="C18" s="173" t="s">
        <v>308</v>
      </c>
      <c r="D18" s="173" t="s">
        <v>309</v>
      </c>
      <c r="E18" s="173" t="s">
        <v>329</v>
      </c>
      <c r="F18" s="173"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3"/>
        <v>II</v>
      </c>
      <c r="U18" s="172" t="str">
        <f t="shared" si="4"/>
        <v>Aceptable con control específico</v>
      </c>
      <c r="V18" s="170">
        <v>8</v>
      </c>
      <c r="W18" s="170" t="s">
        <v>318</v>
      </c>
      <c r="X18" s="170" t="s">
        <v>318</v>
      </c>
      <c r="Y18" s="170" t="s">
        <v>318</v>
      </c>
      <c r="Z18" s="253" t="s">
        <v>364</v>
      </c>
      <c r="AA18" s="201" t="s">
        <v>318</v>
      </c>
    </row>
    <row r="19" spans="2:27" s="229" customFormat="1" ht="281.25" customHeight="1">
      <c r="B19" s="200" t="s">
        <v>307</v>
      </c>
      <c r="C19" s="173" t="s">
        <v>308</v>
      </c>
      <c r="D19" s="173" t="s">
        <v>309</v>
      </c>
      <c r="E19" s="173" t="s">
        <v>365</v>
      </c>
      <c r="F19" s="173" t="s">
        <v>311</v>
      </c>
      <c r="G19" s="173" t="s">
        <v>338</v>
      </c>
      <c r="H19" s="252" t="s">
        <v>366</v>
      </c>
      <c r="I19" s="252" t="s">
        <v>367</v>
      </c>
      <c r="J19" s="252" t="s">
        <v>368</v>
      </c>
      <c r="K19" s="170" t="s">
        <v>56</v>
      </c>
      <c r="L19" s="170" t="s">
        <v>369</v>
      </c>
      <c r="M19" s="170" t="s">
        <v>370</v>
      </c>
      <c r="N19" s="170">
        <v>6</v>
      </c>
      <c r="O19" s="170">
        <v>4</v>
      </c>
      <c r="P19" s="170">
        <f t="shared" ref="P19" si="5">+N19*O19</f>
        <v>24</v>
      </c>
      <c r="Q19" s="170" t="str">
        <f t="shared" si="1"/>
        <v>(MA)</v>
      </c>
      <c r="R19" s="170">
        <v>10</v>
      </c>
      <c r="S19" s="170">
        <f t="shared" ref="S19" si="6">+P19*R19</f>
        <v>240</v>
      </c>
      <c r="T19" s="171" t="str">
        <f t="shared" ref="T19" si="7">IF(S19&lt;20,"O",IF(S19&lt;=20,"IV",IF(S19&lt;=120,"III",IF(S19&lt;=500,"II","I"))))</f>
        <v>II</v>
      </c>
      <c r="U19" s="172" t="str">
        <f t="shared" ref="U19" si="8">IF(T19="I","No aceptable",IF(T19="II","Aceptable con control específico",IF(T19="III","Mejorable","Aceptable.")))</f>
        <v>Aceptable con control específico</v>
      </c>
      <c r="V19" s="170">
        <v>8</v>
      </c>
      <c r="W19" s="170" t="s">
        <v>318</v>
      </c>
      <c r="X19" s="170" t="s">
        <v>318</v>
      </c>
      <c r="Y19" s="170" t="s">
        <v>318</v>
      </c>
      <c r="Z19" s="252" t="s">
        <v>371</v>
      </c>
      <c r="AA19" s="201" t="s">
        <v>318</v>
      </c>
    </row>
    <row r="20" spans="2:27" s="229" customFormat="1" ht="290.25" customHeight="1">
      <c r="B20" s="200" t="s">
        <v>307</v>
      </c>
      <c r="C20" s="170" t="s">
        <v>308</v>
      </c>
      <c r="D20" s="170" t="s">
        <v>309</v>
      </c>
      <c r="E20" s="170" t="s">
        <v>372</v>
      </c>
      <c r="F20" s="170" t="s">
        <v>311</v>
      </c>
      <c r="G20" s="170" t="s">
        <v>373</v>
      </c>
      <c r="H20" s="170" t="s">
        <v>374</v>
      </c>
      <c r="I20" s="170" t="s">
        <v>375</v>
      </c>
      <c r="J20" s="170" t="s">
        <v>376</v>
      </c>
      <c r="K20" s="170" t="s">
        <v>377</v>
      </c>
      <c r="L20" s="170" t="s">
        <v>56</v>
      </c>
      <c r="M20" s="170" t="s">
        <v>378</v>
      </c>
      <c r="N20" s="170">
        <v>6</v>
      </c>
      <c r="O20" s="170">
        <v>3</v>
      </c>
      <c r="P20" s="170">
        <f t="shared" si="0"/>
        <v>18</v>
      </c>
      <c r="Q20" s="170" t="str">
        <f t="shared" si="1"/>
        <v>(A)</v>
      </c>
      <c r="R20" s="170">
        <v>25</v>
      </c>
      <c r="S20" s="170">
        <f t="shared" si="2"/>
        <v>450</v>
      </c>
      <c r="T20" s="171" t="str">
        <f t="shared" si="3"/>
        <v>II</v>
      </c>
      <c r="U20" s="172" t="str">
        <f t="shared" si="4"/>
        <v>Aceptable con control específico</v>
      </c>
      <c r="V20" s="170">
        <v>8</v>
      </c>
      <c r="W20" s="170" t="s">
        <v>318</v>
      </c>
      <c r="X20" s="170" t="s">
        <v>318</v>
      </c>
      <c r="Y20" s="170" t="s">
        <v>318</v>
      </c>
      <c r="Z20" s="170" t="s">
        <v>379</v>
      </c>
      <c r="AA20" s="201" t="s">
        <v>318</v>
      </c>
    </row>
    <row r="21" spans="2:27" s="229" customFormat="1" ht="300" customHeight="1">
      <c r="B21" s="200" t="s">
        <v>307</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0"/>
        <v>18</v>
      </c>
      <c r="Q21" s="170" t="str">
        <f t="shared" si="1"/>
        <v>(A)</v>
      </c>
      <c r="R21" s="170">
        <v>25</v>
      </c>
      <c r="S21" s="170">
        <f t="shared" si="2"/>
        <v>450</v>
      </c>
      <c r="T21" s="171" t="str">
        <f t="shared" si="3"/>
        <v>II</v>
      </c>
      <c r="U21" s="172" t="str">
        <f t="shared" si="4"/>
        <v>Aceptable con control específico</v>
      </c>
      <c r="V21" s="170">
        <v>8</v>
      </c>
      <c r="W21" s="170" t="s">
        <v>318</v>
      </c>
      <c r="X21" s="170" t="s">
        <v>318</v>
      </c>
      <c r="Y21" s="170" t="s">
        <v>318</v>
      </c>
      <c r="Z21" s="170" t="s">
        <v>385</v>
      </c>
      <c r="AA21" s="201" t="s">
        <v>318</v>
      </c>
    </row>
    <row r="22" spans="2:27" s="229" customFormat="1" ht="110.25" customHeight="1">
      <c r="B22" s="200" t="s">
        <v>307</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si="0"/>
        <v>24</v>
      </c>
      <c r="Q22" s="170" t="str">
        <f t="shared" si="1"/>
        <v>(MA)</v>
      </c>
      <c r="R22" s="170">
        <v>10</v>
      </c>
      <c r="S22" s="170">
        <f t="shared" si="2"/>
        <v>240</v>
      </c>
      <c r="T22" s="171" t="str">
        <f t="shared" si="3"/>
        <v>II</v>
      </c>
      <c r="U22" s="172" t="str">
        <f t="shared" si="4"/>
        <v>Aceptable con control específico</v>
      </c>
      <c r="V22" s="170">
        <v>8</v>
      </c>
      <c r="W22" s="170" t="s">
        <v>318</v>
      </c>
      <c r="X22" s="170" t="s">
        <v>318</v>
      </c>
      <c r="Y22" s="170" t="s">
        <v>392</v>
      </c>
      <c r="Z22" s="170" t="s">
        <v>393</v>
      </c>
      <c r="AA22" s="201" t="s">
        <v>318</v>
      </c>
    </row>
    <row r="23" spans="2:27" s="229" customFormat="1" ht="103.5" customHeight="1">
      <c r="B23" s="262" t="s">
        <v>394</v>
      </c>
      <c r="C23" s="170" t="s">
        <v>308</v>
      </c>
      <c r="D23" s="170" t="s">
        <v>309</v>
      </c>
      <c r="E23" s="170" t="s">
        <v>395</v>
      </c>
      <c r="F23" s="170" t="s">
        <v>396</v>
      </c>
      <c r="G23" s="170" t="s">
        <v>373</v>
      </c>
      <c r="H23" s="170" t="s">
        <v>397</v>
      </c>
      <c r="I23" s="170" t="s">
        <v>398</v>
      </c>
      <c r="J23" s="170" t="s">
        <v>399</v>
      </c>
      <c r="K23" s="170" t="s">
        <v>56</v>
      </c>
      <c r="L23" s="170" t="s">
        <v>400</v>
      </c>
      <c r="M23" s="170" t="s">
        <v>56</v>
      </c>
      <c r="N23" s="170">
        <v>6</v>
      </c>
      <c r="O23" s="170">
        <v>1</v>
      </c>
      <c r="P23" s="170">
        <f>N23*O23</f>
        <v>6</v>
      </c>
      <c r="Q23" s="170" t="str">
        <f>IF(P23&lt;2,"O",IF(P23&lt;=4,"(B)",IF(P23&lt;=8,"(M)",IF(P23&lt;=20,"(A)","(MA)"))))</f>
        <v>(M)</v>
      </c>
      <c r="R23" s="170">
        <v>60</v>
      </c>
      <c r="S23" s="170">
        <f>P23*R23</f>
        <v>360</v>
      </c>
      <c r="T23" s="171" t="str">
        <f>IF(S23&lt;20,"O",IF(S23&lt;=20,"IV",IF(S23&lt;=120,"III",IF(S23&lt;=500,"II","I"))))</f>
        <v>II</v>
      </c>
      <c r="U23" s="172" t="str">
        <f>IF(T23="I","No aceptable",IF(T23="II","Aceptable con control específico",IF(T23="III","Mejorable","Aceptable.")))</f>
        <v>Aceptable con control específico</v>
      </c>
      <c r="V23" s="170">
        <v>8</v>
      </c>
      <c r="W23" s="170" t="s">
        <v>318</v>
      </c>
      <c r="X23" s="170" t="s">
        <v>318</v>
      </c>
      <c r="Y23" s="170" t="s">
        <v>318</v>
      </c>
      <c r="Z23" s="170" t="s">
        <v>401</v>
      </c>
      <c r="AA23" s="201" t="s">
        <v>318</v>
      </c>
    </row>
    <row r="24" spans="2:27" s="229" customFormat="1" ht="63.95" customHeight="1">
      <c r="B24" s="200" t="s">
        <v>307</v>
      </c>
      <c r="C24" s="170" t="s">
        <v>308</v>
      </c>
      <c r="D24" s="170" t="s">
        <v>309</v>
      </c>
      <c r="E24" s="170" t="s">
        <v>402</v>
      </c>
      <c r="F24" s="170" t="s">
        <v>311</v>
      </c>
      <c r="G24" s="170" t="s">
        <v>403</v>
      </c>
      <c r="H24" s="170" t="s">
        <v>404</v>
      </c>
      <c r="I24" s="170" t="s">
        <v>405</v>
      </c>
      <c r="J24" s="170" t="s">
        <v>406</v>
      </c>
      <c r="K24" s="170" t="s">
        <v>56</v>
      </c>
      <c r="L24" s="170" t="s">
        <v>56</v>
      </c>
      <c r="M24" s="170" t="s">
        <v>407</v>
      </c>
      <c r="N24" s="170">
        <v>6</v>
      </c>
      <c r="O24" s="170">
        <v>2</v>
      </c>
      <c r="P24" s="170">
        <f t="shared" ref="P24" si="9">N24*O24</f>
        <v>12</v>
      </c>
      <c r="Q24" s="170" t="str">
        <f t="shared" ref="Q24" si="10">IF(P24&lt;2,"O",IF(P24&lt;=4,"(B)",IF(P24&lt;=8,"(M)",IF(P24&lt;=20,"(A)","(MA)"))))</f>
        <v>(A)</v>
      </c>
      <c r="R24" s="170">
        <v>10</v>
      </c>
      <c r="S24" s="170">
        <f t="shared" ref="S24" si="11">P24*R24</f>
        <v>120</v>
      </c>
      <c r="T24" s="171" t="str">
        <f t="shared" ref="T24" si="12">IF(S24&lt;20,"O",IF(S24&lt;=20,"IV",IF(S24&lt;=120,"III",IF(S24&lt;=500,"II","I"))))</f>
        <v>III</v>
      </c>
      <c r="U24" s="172" t="str">
        <f t="shared" ref="U24" si="13">IF(T24="I","No aceptable",IF(T24="II","Aceptable con control específico",IF(T24="III","Mejorable","Aceptable.")))</f>
        <v>Mejorable</v>
      </c>
      <c r="V24" s="170">
        <v>8</v>
      </c>
      <c r="W24" s="170" t="s">
        <v>318</v>
      </c>
      <c r="X24" s="170" t="s">
        <v>318</v>
      </c>
      <c r="Y24" s="170" t="s">
        <v>318</v>
      </c>
      <c r="Z24" s="170" t="s">
        <v>408</v>
      </c>
      <c r="AA24" s="201" t="s">
        <v>318</v>
      </c>
    </row>
    <row r="25" spans="2:27" s="229" customFormat="1" ht="76.5" customHeight="1">
      <c r="B25" s="200" t="s">
        <v>307</v>
      </c>
      <c r="C25" s="170" t="s">
        <v>308</v>
      </c>
      <c r="D25" s="170" t="s">
        <v>309</v>
      </c>
      <c r="E25" s="249" t="s">
        <v>409</v>
      </c>
      <c r="F25" s="170" t="s">
        <v>311</v>
      </c>
      <c r="G25" s="170" t="s">
        <v>403</v>
      </c>
      <c r="H25" s="170" t="s">
        <v>410</v>
      </c>
      <c r="I25" s="170" t="s">
        <v>411</v>
      </c>
      <c r="J25" s="170" t="s">
        <v>412</v>
      </c>
      <c r="K25" s="170" t="s">
        <v>56</v>
      </c>
      <c r="L25" s="170" t="s">
        <v>413</v>
      </c>
      <c r="M25" s="170" t="s">
        <v>56</v>
      </c>
      <c r="N25" s="170">
        <v>6</v>
      </c>
      <c r="O25" s="170">
        <v>2</v>
      </c>
      <c r="P25" s="170">
        <f t="shared" si="0"/>
        <v>12</v>
      </c>
      <c r="Q25" s="170" t="str">
        <f t="shared" si="1"/>
        <v>(A)</v>
      </c>
      <c r="R25" s="170">
        <v>25</v>
      </c>
      <c r="S25" s="170">
        <f t="shared" si="2"/>
        <v>300</v>
      </c>
      <c r="T25" s="171" t="str">
        <f t="shared" si="3"/>
        <v>II</v>
      </c>
      <c r="U25" s="172" t="str">
        <f t="shared" si="4"/>
        <v>Aceptable con control específico</v>
      </c>
      <c r="V25" s="170">
        <v>8</v>
      </c>
      <c r="W25" s="170" t="s">
        <v>318</v>
      </c>
      <c r="X25" s="170" t="s">
        <v>318</v>
      </c>
      <c r="Y25" s="170" t="s">
        <v>318</v>
      </c>
      <c r="Z25" s="170" t="s">
        <v>414</v>
      </c>
      <c r="AA25" s="201" t="s">
        <v>318</v>
      </c>
    </row>
    <row r="26" spans="2:27" s="229" customFormat="1" ht="87.75" customHeight="1">
      <c r="B26" s="262" t="s">
        <v>415</v>
      </c>
      <c r="C26" s="170" t="s">
        <v>308</v>
      </c>
      <c r="D26" s="170" t="s">
        <v>309</v>
      </c>
      <c r="E26" s="170" t="s">
        <v>416</v>
      </c>
      <c r="F26" s="170" t="s">
        <v>396</v>
      </c>
      <c r="G26" s="170" t="s">
        <v>403</v>
      </c>
      <c r="H26" s="170" t="s">
        <v>404</v>
      </c>
      <c r="I26" s="170" t="s">
        <v>417</v>
      </c>
      <c r="J26" s="170" t="s">
        <v>418</v>
      </c>
      <c r="K26" s="170" t="s">
        <v>56</v>
      </c>
      <c r="L26" s="170" t="s">
        <v>419</v>
      </c>
      <c r="M26" s="170" t="s">
        <v>420</v>
      </c>
      <c r="N26" s="170">
        <v>6</v>
      </c>
      <c r="O26" s="170">
        <v>1</v>
      </c>
      <c r="P26" s="170">
        <f>N26*O26</f>
        <v>6</v>
      </c>
      <c r="Q26" s="170" t="str">
        <f>IF(P26&lt;2,"O",IF(P26&lt;=4,"(B)",IF(P26&lt;=8,"(M)",IF(P26&lt;=20,"(A)","(MA)"))))</f>
        <v>(M)</v>
      </c>
      <c r="R26" s="170">
        <v>60</v>
      </c>
      <c r="S26" s="170">
        <f>P26*R26</f>
        <v>360</v>
      </c>
      <c r="T26" s="171" t="str">
        <f>IF(S26&lt;20,"O",IF(S26&lt;=20,"IV",IF(S26&lt;=120,"III",IF(S26&lt;=500,"II","I"))))</f>
        <v>II</v>
      </c>
      <c r="U26" s="172" t="str">
        <f>IF(T26="I","No aceptable",IF(T26="II","Aceptable con control específico",IF(T26="III","Mejorable","Aceptable.")))</f>
        <v>Aceptable con control específico</v>
      </c>
      <c r="V26" s="170">
        <v>8</v>
      </c>
      <c r="W26" s="170" t="s">
        <v>318</v>
      </c>
      <c r="X26" s="170" t="s">
        <v>318</v>
      </c>
      <c r="Y26" s="170" t="s">
        <v>318</v>
      </c>
      <c r="Z26" s="170" t="s">
        <v>421</v>
      </c>
      <c r="AA26" s="201" t="s">
        <v>422</v>
      </c>
    </row>
    <row r="27" spans="2:27" s="229" customFormat="1" ht="62.25" customHeight="1">
      <c r="B27" s="200" t="s">
        <v>307</v>
      </c>
      <c r="C27" s="170" t="s">
        <v>308</v>
      </c>
      <c r="D27" s="170" t="s">
        <v>309</v>
      </c>
      <c r="E27" s="170" t="s">
        <v>416</v>
      </c>
      <c r="F27" s="170" t="s">
        <v>396</v>
      </c>
      <c r="G27" s="170" t="s">
        <v>403</v>
      </c>
      <c r="H27" s="170" t="s">
        <v>410</v>
      </c>
      <c r="I27" s="170" t="s">
        <v>423</v>
      </c>
      <c r="J27" s="170" t="s">
        <v>424</v>
      </c>
      <c r="K27" s="170" t="s">
        <v>56</v>
      </c>
      <c r="L27" s="170" t="s">
        <v>56</v>
      </c>
      <c r="M27" s="170" t="s">
        <v>425</v>
      </c>
      <c r="N27" s="170">
        <v>6</v>
      </c>
      <c r="O27" s="170">
        <v>1</v>
      </c>
      <c r="P27" s="170">
        <f t="shared" si="0"/>
        <v>6</v>
      </c>
      <c r="Q27" s="170" t="str">
        <f t="shared" si="1"/>
        <v>(M)</v>
      </c>
      <c r="R27" s="170">
        <v>60</v>
      </c>
      <c r="S27" s="170">
        <f t="shared" si="2"/>
        <v>360</v>
      </c>
      <c r="T27" s="171" t="str">
        <f t="shared" si="3"/>
        <v>II</v>
      </c>
      <c r="U27" s="172" t="str">
        <f t="shared" si="4"/>
        <v>Aceptable con control específico</v>
      </c>
      <c r="V27" s="170">
        <v>8</v>
      </c>
      <c r="W27" s="170" t="s">
        <v>318</v>
      </c>
      <c r="X27" s="170" t="s">
        <v>318</v>
      </c>
      <c r="Y27" s="170" t="s">
        <v>318</v>
      </c>
      <c r="Z27" s="170" t="s">
        <v>426</v>
      </c>
      <c r="AA27" s="201" t="s">
        <v>318</v>
      </c>
    </row>
    <row r="28" spans="2:27" s="229" customFormat="1" ht="76.5">
      <c r="B28" s="200" t="s">
        <v>307</v>
      </c>
      <c r="C28" s="170" t="s">
        <v>308</v>
      </c>
      <c r="D28" s="170" t="s">
        <v>309</v>
      </c>
      <c r="E28" s="170" t="s">
        <v>329</v>
      </c>
      <c r="F28" s="170" t="s">
        <v>311</v>
      </c>
      <c r="G28" s="170" t="s">
        <v>427</v>
      </c>
      <c r="H28" s="170" t="s">
        <v>428</v>
      </c>
      <c r="I28" s="170" t="s">
        <v>429</v>
      </c>
      <c r="J28" s="170" t="s">
        <v>430</v>
      </c>
      <c r="K28" s="170" t="s">
        <v>56</v>
      </c>
      <c r="L28" s="170" t="s">
        <v>431</v>
      </c>
      <c r="M28" s="170" t="s">
        <v>432</v>
      </c>
      <c r="N28" s="170">
        <v>2</v>
      </c>
      <c r="O28" s="170">
        <v>1</v>
      </c>
      <c r="P28" s="170">
        <f t="shared" si="0"/>
        <v>2</v>
      </c>
      <c r="Q28" s="170" t="str">
        <f t="shared" si="1"/>
        <v>(B)</v>
      </c>
      <c r="R28" s="170">
        <v>100</v>
      </c>
      <c r="S28" s="170">
        <f t="shared" si="2"/>
        <v>200</v>
      </c>
      <c r="T28" s="171" t="str">
        <f t="shared" si="3"/>
        <v>II</v>
      </c>
      <c r="U28" s="172" t="str">
        <f t="shared" si="4"/>
        <v>Aceptable con control específico</v>
      </c>
      <c r="V28" s="170">
        <v>8</v>
      </c>
      <c r="W28" s="170" t="s">
        <v>318</v>
      </c>
      <c r="X28" s="170" t="s">
        <v>318</v>
      </c>
      <c r="Y28" s="170" t="s">
        <v>318</v>
      </c>
      <c r="Z28" s="170" t="s">
        <v>433</v>
      </c>
      <c r="AA28" s="201" t="s">
        <v>318</v>
      </c>
    </row>
    <row r="29" spans="2:27" s="229" customFormat="1" ht="114.75">
      <c r="B29" s="200" t="s">
        <v>307</v>
      </c>
      <c r="C29" s="170" t="s">
        <v>308</v>
      </c>
      <c r="D29" s="170" t="s">
        <v>309</v>
      </c>
      <c r="E29" s="170" t="s">
        <v>329</v>
      </c>
      <c r="F29" s="170" t="s">
        <v>311</v>
      </c>
      <c r="G29" s="170" t="s">
        <v>434</v>
      </c>
      <c r="H29" s="170" t="s">
        <v>435</v>
      </c>
      <c r="I29" s="170" t="s">
        <v>436</v>
      </c>
      <c r="J29" s="170" t="s">
        <v>437</v>
      </c>
      <c r="K29" s="170" t="s">
        <v>438</v>
      </c>
      <c r="L29" s="170" t="s">
        <v>439</v>
      </c>
      <c r="M29" s="170" t="s">
        <v>56</v>
      </c>
      <c r="N29" s="170">
        <v>6</v>
      </c>
      <c r="O29" s="170">
        <v>1</v>
      </c>
      <c r="P29" s="170">
        <f t="shared" si="0"/>
        <v>6</v>
      </c>
      <c r="Q29" s="170" t="str">
        <f t="shared" si="1"/>
        <v>(M)</v>
      </c>
      <c r="R29" s="170">
        <v>25</v>
      </c>
      <c r="S29" s="170">
        <f t="shared" si="2"/>
        <v>150</v>
      </c>
      <c r="T29" s="171" t="str">
        <f t="shared" si="3"/>
        <v>II</v>
      </c>
      <c r="U29" s="172" t="str">
        <f t="shared" si="4"/>
        <v>Aceptable con control específico</v>
      </c>
      <c r="V29" s="170">
        <v>8</v>
      </c>
      <c r="W29" s="170" t="s">
        <v>318</v>
      </c>
      <c r="X29" s="170" t="s">
        <v>440</v>
      </c>
      <c r="Y29" s="170" t="s">
        <v>441</v>
      </c>
      <c r="Z29" s="170" t="s">
        <v>318</v>
      </c>
      <c r="AA29" s="263" t="s">
        <v>318</v>
      </c>
    </row>
    <row r="30" spans="2:27" s="229" customFormat="1" ht="103.5" customHeight="1">
      <c r="B30" s="265" t="s">
        <v>442</v>
      </c>
      <c r="C30" s="170" t="s">
        <v>443</v>
      </c>
      <c r="D30" s="170" t="s">
        <v>444</v>
      </c>
      <c r="E30" s="170" t="s">
        <v>445</v>
      </c>
      <c r="F30" s="170" t="s">
        <v>446</v>
      </c>
      <c r="G30" s="170" t="s">
        <v>447</v>
      </c>
      <c r="H30" s="170" t="s">
        <v>448</v>
      </c>
      <c r="I30" s="170" t="s">
        <v>449</v>
      </c>
      <c r="J30" s="170" t="s">
        <v>450</v>
      </c>
      <c r="K30" s="170" t="s">
        <v>56</v>
      </c>
      <c r="L30" s="170" t="s">
        <v>56</v>
      </c>
      <c r="M30" s="170" t="s">
        <v>56</v>
      </c>
      <c r="N30" s="170">
        <v>10</v>
      </c>
      <c r="O30" s="170">
        <v>2</v>
      </c>
      <c r="P30" s="170">
        <f>N30*O30</f>
        <v>20</v>
      </c>
      <c r="Q30" s="170" t="s">
        <v>451</v>
      </c>
      <c r="R30" s="170">
        <v>10</v>
      </c>
      <c r="S30" s="170">
        <f>P30*R30</f>
        <v>200</v>
      </c>
      <c r="T30" s="171" t="str">
        <f>IF(S30&lt;20,"O",IF(S30&lt;=20,"IV",IF(S30&lt;=120,"III",IF(S30&lt;=500,"II","I"))))</f>
        <v>II</v>
      </c>
      <c r="U30" s="172" t="str">
        <f>IF(T30="I","No aceptable",IF(T30="II","Aceptable con control específico",IF(T30="III","Mejorable","Aceptable.")))</f>
        <v>Aceptable con control específico</v>
      </c>
      <c r="V30" s="170">
        <v>8</v>
      </c>
      <c r="W30" s="170" t="s">
        <v>318</v>
      </c>
      <c r="X30" s="170" t="s">
        <v>318</v>
      </c>
      <c r="Y30" s="170" t="s">
        <v>318</v>
      </c>
      <c r="Z30" s="170" t="s">
        <v>318</v>
      </c>
      <c r="AA30" s="201" t="s">
        <v>452</v>
      </c>
    </row>
    <row r="31" spans="2:27" s="229" customFormat="1" ht="117.75" customHeight="1">
      <c r="B31" s="265" t="s">
        <v>442</v>
      </c>
      <c r="C31" s="170" t="s">
        <v>443</v>
      </c>
      <c r="D31" s="170" t="s">
        <v>444</v>
      </c>
      <c r="E31" s="170" t="s">
        <v>445</v>
      </c>
      <c r="F31" s="170" t="s">
        <v>446</v>
      </c>
      <c r="G31" s="170" t="s">
        <v>447</v>
      </c>
      <c r="H31" s="170" t="s">
        <v>453</v>
      </c>
      <c r="I31" s="170" t="s">
        <v>454</v>
      </c>
      <c r="J31" s="170" t="s">
        <v>455</v>
      </c>
      <c r="K31" s="170" t="s">
        <v>56</v>
      </c>
      <c r="L31" s="170" t="s">
        <v>56</v>
      </c>
      <c r="M31" s="170" t="s">
        <v>456</v>
      </c>
      <c r="N31" s="170">
        <v>6</v>
      </c>
      <c r="O31" s="170">
        <v>2</v>
      </c>
      <c r="P31" s="170">
        <f>N31*O31</f>
        <v>12</v>
      </c>
      <c r="Q31" s="170" t="s">
        <v>451</v>
      </c>
      <c r="R31" s="170">
        <v>10</v>
      </c>
      <c r="S31" s="170">
        <f>P31*R31</f>
        <v>120</v>
      </c>
      <c r="T31" s="171" t="str">
        <f>IF(S31&lt;20,"O",IF(S31&lt;=20,"IV",IF(S31&lt;=120,"III",IF(S31&lt;=500,"II","I"))))</f>
        <v>III</v>
      </c>
      <c r="U31" s="172" t="str">
        <f>IF(T31="I","No aceptable",IF(T31="II","Aceptable con control específico",IF(T31="III","Mejorable","Aceptable.")))</f>
        <v>Mejorable</v>
      </c>
      <c r="V31" s="170">
        <v>8</v>
      </c>
      <c r="W31" s="170" t="s">
        <v>318</v>
      </c>
      <c r="X31" s="170" t="s">
        <v>318</v>
      </c>
      <c r="Y31" s="170" t="s">
        <v>318</v>
      </c>
      <c r="Z31" s="170" t="s">
        <v>457</v>
      </c>
      <c r="AA31" s="260" t="s">
        <v>458</v>
      </c>
    </row>
    <row r="32" spans="2:27" s="229" customFormat="1" ht="133.5" customHeight="1">
      <c r="B32" s="265" t="s">
        <v>442</v>
      </c>
      <c r="C32" s="170" t="s">
        <v>443</v>
      </c>
      <c r="D32" s="170" t="s">
        <v>444</v>
      </c>
      <c r="E32" s="170" t="s">
        <v>445</v>
      </c>
      <c r="F32" s="170" t="s">
        <v>446</v>
      </c>
      <c r="G32" s="170" t="s">
        <v>403</v>
      </c>
      <c r="H32" s="170" t="s">
        <v>404</v>
      </c>
      <c r="I32" s="170" t="s">
        <v>459</v>
      </c>
      <c r="J32" s="170" t="s">
        <v>460</v>
      </c>
      <c r="K32" s="170" t="s">
        <v>56</v>
      </c>
      <c r="L32" s="170" t="s">
        <v>56</v>
      </c>
      <c r="M32" s="170" t="s">
        <v>56</v>
      </c>
      <c r="N32" s="170">
        <v>10</v>
      </c>
      <c r="O32" s="170">
        <v>1</v>
      </c>
      <c r="P32" s="170">
        <f t="shared" si="0"/>
        <v>10</v>
      </c>
      <c r="Q32" s="170" t="s">
        <v>461</v>
      </c>
      <c r="R32" s="170">
        <v>25</v>
      </c>
      <c r="S32" s="170">
        <f t="shared" si="2"/>
        <v>250</v>
      </c>
      <c r="T32" s="171" t="str">
        <f t="shared" ref="T32" si="14">IF(S32&lt;20,"O",IF(S32&lt;=20,"IV",IF(S32&lt;=120,"III",IF(S32&lt;=500,"II","I"))))</f>
        <v>II</v>
      </c>
      <c r="U32" s="172" t="str">
        <f t="shared" ref="U32" si="15">IF(T32="I","No aceptable",IF(T32="II","Aceptable con control específico",IF(T32="III","Mejorable","Aceptable.")))</f>
        <v>Aceptable con control específico</v>
      </c>
      <c r="V32" s="170">
        <v>8</v>
      </c>
      <c r="W32" s="170" t="s">
        <v>318</v>
      </c>
      <c r="X32" s="170" t="s">
        <v>318</v>
      </c>
      <c r="Y32" s="170" t="s">
        <v>462</v>
      </c>
      <c r="Z32" s="170" t="s">
        <v>318</v>
      </c>
      <c r="AA32" s="201" t="s">
        <v>463</v>
      </c>
    </row>
    <row r="33" spans="2:27" s="229" customFormat="1" ht="122.25" customHeight="1">
      <c r="B33" s="264" t="s">
        <v>464</v>
      </c>
      <c r="C33" s="170" t="s">
        <v>465</v>
      </c>
      <c r="D33" s="170" t="s">
        <v>466</v>
      </c>
      <c r="E33" s="170" t="s">
        <v>467</v>
      </c>
      <c r="F33" s="170" t="s">
        <v>396</v>
      </c>
      <c r="G33" s="170" t="s">
        <v>403</v>
      </c>
      <c r="H33" s="170" t="s">
        <v>468</v>
      </c>
      <c r="I33" s="170" t="s">
        <v>469</v>
      </c>
      <c r="J33" s="170" t="s">
        <v>470</v>
      </c>
      <c r="K33" s="170" t="s">
        <v>56</v>
      </c>
      <c r="L33" s="170" t="s">
        <v>471</v>
      </c>
      <c r="M33" s="170" t="s">
        <v>56</v>
      </c>
      <c r="N33" s="170">
        <v>6</v>
      </c>
      <c r="O33" s="170">
        <v>1</v>
      </c>
      <c r="P33" s="170">
        <f t="shared" si="0"/>
        <v>6</v>
      </c>
      <c r="Q33" s="170" t="str">
        <f t="shared" ref="Q33:Q34" si="16">IF(P33&lt;2,"O",IF(P33&lt;=4,"(B)",IF(P33&lt;=8,"(M)",IF(P33&lt;=20,"(A)","(MA)"))))</f>
        <v>(M)</v>
      </c>
      <c r="R33" s="170">
        <v>60</v>
      </c>
      <c r="S33" s="170">
        <f t="shared" si="2"/>
        <v>360</v>
      </c>
      <c r="T33" s="171" t="str">
        <f t="shared" si="3"/>
        <v>II</v>
      </c>
      <c r="U33" s="172" t="str">
        <f t="shared" si="4"/>
        <v>Aceptable con control específico</v>
      </c>
      <c r="V33" s="170">
        <v>8</v>
      </c>
      <c r="W33" s="170" t="s">
        <v>318</v>
      </c>
      <c r="X33" s="170" t="s">
        <v>318</v>
      </c>
      <c r="Y33" s="170" t="s">
        <v>318</v>
      </c>
      <c r="Z33" s="170" t="s">
        <v>472</v>
      </c>
      <c r="AA33" s="201" t="s">
        <v>318</v>
      </c>
    </row>
    <row r="34" spans="2:27" s="234" customFormat="1" ht="122.25" customHeight="1">
      <c r="B34" s="265" t="s">
        <v>473</v>
      </c>
      <c r="C34" s="170" t="s">
        <v>465</v>
      </c>
      <c r="D34" s="170" t="s">
        <v>309</v>
      </c>
      <c r="E34" s="170" t="s">
        <v>467</v>
      </c>
      <c r="F34" s="170" t="s">
        <v>396</v>
      </c>
      <c r="G34" s="170" t="s">
        <v>403</v>
      </c>
      <c r="H34" s="170" t="s">
        <v>410</v>
      </c>
      <c r="I34" s="170" t="s">
        <v>474</v>
      </c>
      <c r="J34" s="170" t="s">
        <v>475</v>
      </c>
      <c r="K34" s="170" t="s">
        <v>56</v>
      </c>
      <c r="L34" s="170" t="s">
        <v>56</v>
      </c>
      <c r="M34" s="170" t="s">
        <v>476</v>
      </c>
      <c r="N34" s="170">
        <v>6</v>
      </c>
      <c r="O34" s="170">
        <v>1</v>
      </c>
      <c r="P34" s="170">
        <f t="shared" si="0"/>
        <v>6</v>
      </c>
      <c r="Q34" s="170" t="str">
        <f t="shared" si="16"/>
        <v>(M)</v>
      </c>
      <c r="R34" s="170">
        <v>25</v>
      </c>
      <c r="S34" s="170">
        <f t="shared" si="2"/>
        <v>150</v>
      </c>
      <c r="T34" s="171" t="str">
        <f t="shared" si="3"/>
        <v>II</v>
      </c>
      <c r="U34" s="172" t="str">
        <f t="shared" si="4"/>
        <v>Aceptable con control específico</v>
      </c>
      <c r="V34" s="170">
        <v>8</v>
      </c>
      <c r="W34" s="170" t="s">
        <v>318</v>
      </c>
      <c r="X34" s="170" t="s">
        <v>318</v>
      </c>
      <c r="Y34" s="170" t="s">
        <v>318</v>
      </c>
      <c r="Z34" s="170" t="s">
        <v>477</v>
      </c>
      <c r="AA34" s="201" t="s">
        <v>318</v>
      </c>
    </row>
    <row r="35" spans="2:27" s="229" customFormat="1" ht="55.5" customHeight="1">
      <c r="B35" s="265" t="s">
        <v>473</v>
      </c>
      <c r="C35" s="170" t="s">
        <v>465</v>
      </c>
      <c r="D35" s="170" t="s">
        <v>309</v>
      </c>
      <c r="E35" s="170" t="s">
        <v>467</v>
      </c>
      <c r="F35" s="170" t="s">
        <v>396</v>
      </c>
      <c r="G35" s="170" t="s">
        <v>403</v>
      </c>
      <c r="H35" s="170" t="s">
        <v>478</v>
      </c>
      <c r="I35" s="170" t="s">
        <v>479</v>
      </c>
      <c r="J35" s="170" t="s">
        <v>480</v>
      </c>
      <c r="K35" s="170" t="s">
        <v>56</v>
      </c>
      <c r="L35" s="170" t="s">
        <v>56</v>
      </c>
      <c r="M35" s="170" t="s">
        <v>481</v>
      </c>
      <c r="N35" s="170">
        <v>6</v>
      </c>
      <c r="O35" s="170">
        <v>1</v>
      </c>
      <c r="P35" s="170">
        <f t="shared" si="0"/>
        <v>6</v>
      </c>
      <c r="Q35" s="170" t="s">
        <v>451</v>
      </c>
      <c r="R35" s="170">
        <v>25</v>
      </c>
      <c r="S35" s="170">
        <f t="shared" si="2"/>
        <v>150</v>
      </c>
      <c r="T35" s="171" t="str">
        <f t="shared" si="3"/>
        <v>II</v>
      </c>
      <c r="U35" s="172" t="str">
        <f t="shared" si="4"/>
        <v>Aceptable con control específico</v>
      </c>
      <c r="V35" s="170">
        <v>8</v>
      </c>
      <c r="W35" s="170" t="s">
        <v>318</v>
      </c>
      <c r="X35" s="170" t="s">
        <v>318</v>
      </c>
      <c r="Y35" s="170" t="s">
        <v>482</v>
      </c>
      <c r="Z35" s="170" t="s">
        <v>483</v>
      </c>
      <c r="AA35" s="201" t="s">
        <v>484</v>
      </c>
    </row>
    <row r="36" spans="2:27" s="239" customFormat="1" ht="122.25" customHeight="1">
      <c r="B36" s="265" t="s">
        <v>473</v>
      </c>
      <c r="C36" s="170" t="s">
        <v>485</v>
      </c>
      <c r="D36" s="170" t="s">
        <v>444</v>
      </c>
      <c r="E36" s="170" t="s">
        <v>467</v>
      </c>
      <c r="F36" s="170" t="s">
        <v>311</v>
      </c>
      <c r="G36" s="170" t="s">
        <v>403</v>
      </c>
      <c r="H36" s="170" t="s">
        <v>468</v>
      </c>
      <c r="I36" s="170" t="s">
        <v>469</v>
      </c>
      <c r="J36" s="170" t="s">
        <v>470</v>
      </c>
      <c r="K36" s="170" t="s">
        <v>56</v>
      </c>
      <c r="L36" s="170" t="s">
        <v>471</v>
      </c>
      <c r="M36" s="170" t="s">
        <v>56</v>
      </c>
      <c r="N36" s="170">
        <v>6</v>
      </c>
      <c r="O36" s="170">
        <v>3</v>
      </c>
      <c r="P36" s="170">
        <f t="shared" ref="P36:P38" si="17">N36*O36</f>
        <v>18</v>
      </c>
      <c r="Q36" s="170" t="str">
        <f t="shared" ref="Q36:Q37" si="18">IF(P36&lt;2,"O",IF(P36&lt;=4,"(B)",IF(P36&lt;=8,"(M)",IF(P36&lt;=20,"(A)","(MA)"))))</f>
        <v>(A)</v>
      </c>
      <c r="R36" s="170">
        <v>25</v>
      </c>
      <c r="S36" s="170">
        <f t="shared" ref="S36:S38" si="19">P36*R36</f>
        <v>450</v>
      </c>
      <c r="T36" s="171" t="str">
        <f t="shared" ref="T36:T38" si="20">IF(S36&lt;20,"O",IF(S36&lt;=20,"IV",IF(S36&lt;=120,"III",IF(S36&lt;=500,"II","I"))))</f>
        <v>II</v>
      </c>
      <c r="U36" s="172" t="str">
        <f t="shared" ref="U36:U38" si="21">IF(T36="I","No aceptable",IF(T36="II","Aceptable con control específico",IF(T36="III","Mejorable","Aceptable.")))</f>
        <v>Aceptable con control específico</v>
      </c>
      <c r="V36" s="170">
        <v>4</v>
      </c>
      <c r="W36" s="170" t="s">
        <v>318</v>
      </c>
      <c r="X36" s="170" t="s">
        <v>318</v>
      </c>
      <c r="Y36" s="170" t="s">
        <v>318</v>
      </c>
      <c r="Z36" s="170" t="s">
        <v>472</v>
      </c>
      <c r="AA36" s="201" t="s">
        <v>318</v>
      </c>
    </row>
    <row r="37" spans="2:27" s="239" customFormat="1" ht="122.25" customHeight="1">
      <c r="B37" s="265" t="s">
        <v>473</v>
      </c>
      <c r="C37" s="170" t="s">
        <v>485</v>
      </c>
      <c r="D37" s="170" t="s">
        <v>444</v>
      </c>
      <c r="E37" s="170" t="s">
        <v>467</v>
      </c>
      <c r="F37" s="170" t="s">
        <v>311</v>
      </c>
      <c r="G37" s="170" t="s">
        <v>403</v>
      </c>
      <c r="H37" s="170" t="s">
        <v>410</v>
      </c>
      <c r="I37" s="170" t="s">
        <v>474</v>
      </c>
      <c r="J37" s="170" t="s">
        <v>475</v>
      </c>
      <c r="K37" s="170" t="s">
        <v>56</v>
      </c>
      <c r="L37" s="170" t="s">
        <v>56</v>
      </c>
      <c r="M37" s="170" t="s">
        <v>476</v>
      </c>
      <c r="N37" s="170">
        <v>6</v>
      </c>
      <c r="O37" s="170">
        <v>3</v>
      </c>
      <c r="P37" s="170">
        <f t="shared" si="17"/>
        <v>18</v>
      </c>
      <c r="Q37" s="170" t="str">
        <f t="shared" si="18"/>
        <v>(A)</v>
      </c>
      <c r="R37" s="170">
        <v>25</v>
      </c>
      <c r="S37" s="170">
        <f t="shared" si="19"/>
        <v>450</v>
      </c>
      <c r="T37" s="171" t="str">
        <f t="shared" si="20"/>
        <v>II</v>
      </c>
      <c r="U37" s="172" t="str">
        <f t="shared" si="21"/>
        <v>Aceptable con control específico</v>
      </c>
      <c r="V37" s="170">
        <v>4</v>
      </c>
      <c r="W37" s="170" t="s">
        <v>318</v>
      </c>
      <c r="X37" s="170" t="s">
        <v>318</v>
      </c>
      <c r="Y37" s="170" t="s">
        <v>318</v>
      </c>
      <c r="Z37" s="170" t="s">
        <v>477</v>
      </c>
      <c r="AA37" s="201" t="s">
        <v>318</v>
      </c>
    </row>
    <row r="38" spans="2:27" s="239" customFormat="1" ht="55.5" customHeight="1">
      <c r="B38" s="266" t="s">
        <v>473</v>
      </c>
      <c r="C38" s="267" t="s">
        <v>443</v>
      </c>
      <c r="D38" s="267" t="s">
        <v>444</v>
      </c>
      <c r="E38" s="267" t="s">
        <v>467</v>
      </c>
      <c r="F38" s="267" t="s">
        <v>311</v>
      </c>
      <c r="G38" s="267" t="s">
        <v>403</v>
      </c>
      <c r="H38" s="267" t="s">
        <v>478</v>
      </c>
      <c r="I38" s="267" t="s">
        <v>479</v>
      </c>
      <c r="J38" s="267" t="s">
        <v>480</v>
      </c>
      <c r="K38" s="267" t="s">
        <v>56</v>
      </c>
      <c r="L38" s="267" t="s">
        <v>56</v>
      </c>
      <c r="M38" s="267" t="s">
        <v>481</v>
      </c>
      <c r="N38" s="267">
        <v>6</v>
      </c>
      <c r="O38" s="267">
        <v>3</v>
      </c>
      <c r="P38" s="267">
        <f t="shared" si="17"/>
        <v>18</v>
      </c>
      <c r="Q38" s="267" t="s">
        <v>451</v>
      </c>
      <c r="R38" s="267">
        <v>25</v>
      </c>
      <c r="S38" s="267">
        <f t="shared" si="19"/>
        <v>450</v>
      </c>
      <c r="T38" s="268" t="str">
        <f t="shared" si="20"/>
        <v>II</v>
      </c>
      <c r="U38" s="269" t="str">
        <f t="shared" si="21"/>
        <v>Aceptable con control específico</v>
      </c>
      <c r="V38" s="267">
        <v>4</v>
      </c>
      <c r="W38" s="267" t="s">
        <v>318</v>
      </c>
      <c r="X38" s="267" t="s">
        <v>318</v>
      </c>
      <c r="Y38" s="267" t="s">
        <v>482</v>
      </c>
      <c r="Z38" s="267" t="s">
        <v>483</v>
      </c>
      <c r="AA38" s="270" t="s">
        <v>484</v>
      </c>
    </row>
    <row r="39" spans="2:27" ht="15" customHeight="1">
      <c r="B39" s="507" t="s">
        <v>773</v>
      </c>
      <c r="C39" s="507"/>
      <c r="D39" s="509" t="s">
        <v>486</v>
      </c>
      <c r="E39" s="509"/>
      <c r="F39" s="509"/>
      <c r="S39" s="123"/>
      <c r="T39" s="123"/>
      <c r="U39" s="123"/>
      <c r="V39" s="123"/>
      <c r="W39" s="123"/>
      <c r="X39" s="123"/>
    </row>
    <row r="40" spans="2:27">
      <c r="B40" s="508"/>
      <c r="C40" s="508"/>
      <c r="D40" s="510" t="s">
        <v>487</v>
      </c>
      <c r="E40" s="510"/>
      <c r="F40" s="510"/>
      <c r="W40" s="123"/>
      <c r="X40" s="123"/>
    </row>
    <row r="41" spans="2:27">
      <c r="W41" s="123"/>
      <c r="X41" s="123"/>
    </row>
    <row r="42" spans="2:27">
      <c r="W42" s="123"/>
      <c r="X42" s="123"/>
    </row>
    <row r="43" spans="2:27">
      <c r="W43" s="123"/>
      <c r="X43" s="123"/>
    </row>
    <row r="44" spans="2:27">
      <c r="W44" s="123"/>
      <c r="X44" s="123"/>
    </row>
    <row r="45" spans="2:27">
      <c r="W45" s="123"/>
      <c r="X45" s="123"/>
    </row>
    <row r="46" spans="2:27">
      <c r="W46" s="123"/>
      <c r="X46" s="123"/>
    </row>
    <row r="47" spans="2:27">
      <c r="W47" s="123"/>
      <c r="X47" s="123"/>
    </row>
    <row r="48" spans="2:27">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24">
      <c r="W161" s="123"/>
      <c r="X161" s="123"/>
    </row>
    <row r="162" spans="2:24">
      <c r="W162" s="123"/>
      <c r="X162" s="123"/>
    </row>
    <row r="163" spans="2:24">
      <c r="W163" s="123"/>
      <c r="X163" s="123"/>
    </row>
    <row r="164" spans="2:24">
      <c r="W164" s="123"/>
      <c r="X164" s="123"/>
    </row>
    <row r="165" spans="2:24">
      <c r="W165" s="123"/>
      <c r="X165" s="123"/>
    </row>
    <row r="166" spans="2:24">
      <c r="W166" s="123"/>
      <c r="X166" s="123"/>
    </row>
    <row r="167" spans="2:24">
      <c r="W167" s="123"/>
      <c r="X167" s="123"/>
    </row>
    <row r="168" spans="2:24">
      <c r="W168" s="123"/>
      <c r="X168" s="123"/>
    </row>
    <row r="169" spans="2:24">
      <c r="W169" s="123"/>
      <c r="X169" s="123"/>
    </row>
    <row r="170" spans="2:24">
      <c r="W170" s="123"/>
      <c r="X170" s="123"/>
    </row>
    <row r="171" spans="2:24">
      <c r="W171" s="123"/>
      <c r="X171" s="123"/>
    </row>
    <row r="172" spans="2:24">
      <c r="W172" s="123"/>
      <c r="X172" s="123"/>
    </row>
    <row r="173" spans="2:24">
      <c r="B173" s="127" t="s">
        <v>488</v>
      </c>
      <c r="W173" s="123"/>
      <c r="X173" s="123"/>
    </row>
    <row r="174" spans="2:24">
      <c r="W174" s="123"/>
      <c r="X174" s="123"/>
    </row>
    <row r="175" spans="2:24">
      <c r="W175" s="123"/>
      <c r="X175" s="123"/>
    </row>
    <row r="176" spans="2: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sheetData>
  <sheetProtection algorithmName="SHA-512" hashValue="XMLzLbI22zDID41B5jn6SvL+Li3j/7eF4A2U2fbxsuZiw/fqsVG5Alelvy79Hv0N4osb7ZPp3rKEAyyu70R19A==" saltValue="X2qKdjKafOwmmK5vgIygQA==" spinCount="100000" sheet="1" formatCells="0" formatColumns="0" formatRows="0" insertColumns="0" insertRows="0" insertHyperlinks="0" deleteColumns="0" deleteRows="0" sort="0" autoFilter="0" pivotTables="0"/>
  <autoFilter ref="G10:I40"/>
  <mergeCells count="26">
    <mergeCell ref="Z5:AA5"/>
    <mergeCell ref="B39:C40"/>
    <mergeCell ref="D39:F39"/>
    <mergeCell ref="D40:F40"/>
    <mergeCell ref="Z2:AA2"/>
    <mergeCell ref="Z3:AA3"/>
    <mergeCell ref="B2:D5"/>
    <mergeCell ref="J9:J10"/>
    <mergeCell ref="K9:M9"/>
    <mergeCell ref="E2:Y2"/>
    <mergeCell ref="E3:Y3"/>
    <mergeCell ref="E4:Y5"/>
    <mergeCell ref="Z4:AA4"/>
    <mergeCell ref="D9:D10"/>
    <mergeCell ref="C9:C10"/>
    <mergeCell ref="B7:D7"/>
    <mergeCell ref="E7:M7"/>
    <mergeCell ref="X7:Y7"/>
    <mergeCell ref="G9:I9"/>
    <mergeCell ref="B9:B10"/>
    <mergeCell ref="E9:E10"/>
    <mergeCell ref="F9:F10"/>
    <mergeCell ref="N9:T9"/>
    <mergeCell ref="W9:AA9"/>
    <mergeCell ref="V9:V10"/>
    <mergeCell ref="U7:W7"/>
  </mergeCells>
  <conditionalFormatting sqref="P12:Q12 S12 P32:P33 W11:AA11 F11:S11 F30:T31 W30:AA31 S32:T33 S35:T35 P35 P20:Q31 S20:S31">
    <cfRule type="cellIs" dxfId="1727" priority="106" operator="equal">
      <formula>"MEDIA"</formula>
    </cfRule>
    <cfRule type="cellIs" dxfId="1726" priority="107" operator="equal">
      <formula>"BAJA"</formula>
    </cfRule>
    <cfRule type="cellIs" dxfId="1725" priority="108" operator="equal">
      <formula>"MUY ALTA"</formula>
    </cfRule>
  </conditionalFormatting>
  <conditionalFormatting sqref="Q33">
    <cfRule type="cellIs" dxfId="1724" priority="67" operator="equal">
      <formula>"MEDIA"</formula>
    </cfRule>
    <cfRule type="cellIs" dxfId="1723" priority="68" operator="equal">
      <formula>"BAJA"</formula>
    </cfRule>
    <cfRule type="cellIs" dxfId="1722" priority="69" operator="equal">
      <formula>"MUY ALTA"</formula>
    </cfRule>
  </conditionalFormatting>
  <conditionalFormatting sqref="T11:T12 T35 T20:T33">
    <cfRule type="cellIs" dxfId="1721" priority="49" operator="equal">
      <formula>"II"</formula>
    </cfRule>
    <cfRule type="cellIs" dxfId="1720" priority="50" operator="equal">
      <formula>"III"</formula>
    </cfRule>
    <cfRule type="cellIs" dxfId="1719" priority="51" operator="equal">
      <formula>"I"</formula>
    </cfRule>
    <cfRule type="cellIs" dxfId="1718" priority="52" operator="equal">
      <formula>"IV"</formula>
    </cfRule>
  </conditionalFormatting>
  <conditionalFormatting sqref="U11:U12 U35 U20:U33">
    <cfRule type="containsText" dxfId="1717" priority="89" operator="containsText" text="Mejorable">
      <formula>NOT(ISERROR(SEARCH("Mejorable",U11)))</formula>
    </cfRule>
    <cfRule type="containsText" dxfId="1716" priority="90" operator="containsText" text="Aceptable.">
      <formula>NOT(ISERROR(SEARCH("Aceptable.",U11)))</formula>
    </cfRule>
    <cfRule type="containsText" dxfId="1715" priority="91" operator="containsText" text="Aceptable con control específico">
      <formula>NOT(ISERROR(SEARCH("Aceptable con control específico",U11)))</formula>
    </cfRule>
  </conditionalFormatting>
  <conditionalFormatting sqref="V30:V32">
    <cfRule type="containsText" dxfId="1714" priority="56" operator="containsText" text="Aceptable con control específico">
      <formula>NOT(ISERROR(SEARCH(("Aceptable con control específico"),(V30))))</formula>
    </cfRule>
    <cfRule type="cellIs" dxfId="1713" priority="57" stopIfTrue="1" operator="equal">
      <formula>"Aceptable"</formula>
    </cfRule>
  </conditionalFormatting>
  <conditionalFormatting sqref="V35">
    <cfRule type="containsText" dxfId="1712" priority="65" operator="containsText" text="Aceptable con control específico">
      <formula>NOT(ISERROR(SEARCH(("Aceptable con control específico"),(V35))))</formula>
    </cfRule>
    <cfRule type="cellIs" dxfId="1711" priority="66" stopIfTrue="1" operator="equal">
      <formula>"Aceptable"</formula>
    </cfRule>
  </conditionalFormatting>
  <conditionalFormatting sqref="W11 W30:W31 Z11:AA11 Z30:AA31">
    <cfRule type="cellIs" dxfId="1710" priority="110" operator="equal">
      <formula>"ALTA"</formula>
    </cfRule>
  </conditionalFormatting>
  <conditionalFormatting sqref="P13:Q18 S13:S18">
    <cfRule type="cellIs" dxfId="1709" priority="46" operator="equal">
      <formula>"MEDIA"</formula>
    </cfRule>
    <cfRule type="cellIs" dxfId="1708" priority="47" operator="equal">
      <formula>"BAJA"</formula>
    </cfRule>
    <cfRule type="cellIs" dxfId="1707" priority="48" operator="equal">
      <formula>"MUY ALTA"</formula>
    </cfRule>
  </conditionalFormatting>
  <conditionalFormatting sqref="T13:T19">
    <cfRule type="cellIs" dxfId="1706" priority="39" operator="equal">
      <formula>"II"</formula>
    </cfRule>
    <cfRule type="cellIs" dxfId="1705" priority="40" operator="equal">
      <formula>"III"</formula>
    </cfRule>
    <cfRule type="cellIs" dxfId="1704" priority="41" operator="equal">
      <formula>"I"</formula>
    </cfRule>
    <cfRule type="cellIs" dxfId="1703" priority="42" operator="equal">
      <formula>"IV"</formula>
    </cfRule>
  </conditionalFormatting>
  <conditionalFormatting sqref="U13:U19">
    <cfRule type="containsText" dxfId="1702" priority="43" operator="containsText" text="Mejorable">
      <formula>NOT(ISERROR(SEARCH("Mejorable",U13)))</formula>
    </cfRule>
    <cfRule type="containsText" dxfId="1701" priority="44" operator="containsText" text="Aceptable.">
      <formula>NOT(ISERROR(SEARCH("Aceptable.",U13)))</formula>
    </cfRule>
    <cfRule type="containsText" dxfId="1700" priority="45" operator="containsText" text="Aceptable con control específico">
      <formula>NOT(ISERROR(SEARCH("Aceptable con control específico",U13)))</formula>
    </cfRule>
  </conditionalFormatting>
  <conditionalFormatting sqref="P19:Q19 S19">
    <cfRule type="cellIs" dxfId="1699" priority="36" operator="equal">
      <formula>"MEDIA"</formula>
    </cfRule>
    <cfRule type="cellIs" dxfId="1698" priority="37" operator="equal">
      <formula>"BAJA"</formula>
    </cfRule>
    <cfRule type="cellIs" dxfId="1697" priority="38" operator="equal">
      <formula>"MUY ALTA"</formula>
    </cfRule>
  </conditionalFormatting>
  <conditionalFormatting sqref="P36:P38 S36:T38">
    <cfRule type="cellIs" dxfId="1696" priority="26" operator="equal">
      <formula>"MEDIA"</formula>
    </cfRule>
    <cfRule type="cellIs" dxfId="1695" priority="27" operator="equal">
      <formula>"BAJA"</formula>
    </cfRule>
    <cfRule type="cellIs" dxfId="1694" priority="28" operator="equal">
      <formula>"MUY ALTA"</formula>
    </cfRule>
  </conditionalFormatting>
  <conditionalFormatting sqref="Q36:Q37">
    <cfRule type="cellIs" dxfId="1693" priority="20" operator="equal">
      <formula>"MEDIA"</formula>
    </cfRule>
    <cfRule type="cellIs" dxfId="1692" priority="21" operator="equal">
      <formula>"BAJA"</formula>
    </cfRule>
    <cfRule type="cellIs" dxfId="1691" priority="22" operator="equal">
      <formula>"MUY ALTA"</formula>
    </cfRule>
  </conditionalFormatting>
  <conditionalFormatting sqref="T36:T38">
    <cfRule type="cellIs" dxfId="1690" priority="14" operator="equal">
      <formula>"II"</formula>
    </cfRule>
    <cfRule type="cellIs" dxfId="1689" priority="15" operator="equal">
      <formula>"III"</formula>
    </cfRule>
    <cfRule type="cellIs" dxfId="1688" priority="16" operator="equal">
      <formula>"I"</formula>
    </cfRule>
    <cfRule type="cellIs" dxfId="1687" priority="17" operator="equal">
      <formula>"IV"</formula>
    </cfRule>
  </conditionalFormatting>
  <conditionalFormatting sqref="U36:U38">
    <cfRule type="containsText" dxfId="1686" priority="23" operator="containsText" text="Mejorable">
      <formula>NOT(ISERROR(SEARCH("Mejorable",U36)))</formula>
    </cfRule>
    <cfRule type="containsText" dxfId="1685" priority="24" operator="containsText" text="Aceptable.">
      <formula>NOT(ISERROR(SEARCH("Aceptable.",U36)))</formula>
    </cfRule>
    <cfRule type="containsText" dxfId="1684" priority="25" operator="containsText" text="Aceptable con control específico">
      <formula>NOT(ISERROR(SEARCH("Aceptable con control específico",U36)))</formula>
    </cfRule>
  </conditionalFormatting>
  <conditionalFormatting sqref="V38">
    <cfRule type="containsText" dxfId="1683" priority="18" operator="containsText" text="Aceptable con control específico">
      <formula>NOT(ISERROR(SEARCH(("Aceptable con control específico"),(V38))))</formula>
    </cfRule>
    <cfRule type="cellIs" dxfId="1682" priority="19" stopIfTrue="1" operator="equal">
      <formula>"Aceptable"</formula>
    </cfRule>
  </conditionalFormatting>
  <conditionalFormatting sqref="P34 S34:T34">
    <cfRule type="cellIs" dxfId="1681" priority="11" operator="equal">
      <formula>"MEDIA"</formula>
    </cfRule>
    <cfRule type="cellIs" dxfId="1680" priority="12" operator="equal">
      <formula>"BAJA"</formula>
    </cfRule>
    <cfRule type="cellIs" dxfId="1679" priority="13" operator="equal">
      <formula>"MUY ALTA"</formula>
    </cfRule>
  </conditionalFormatting>
  <conditionalFormatting sqref="Q34">
    <cfRule type="cellIs" dxfId="1678" priority="5" operator="equal">
      <formula>"MEDIA"</formula>
    </cfRule>
    <cfRule type="cellIs" dxfId="1677" priority="6" operator="equal">
      <formula>"BAJA"</formula>
    </cfRule>
    <cfRule type="cellIs" dxfId="1676" priority="7" operator="equal">
      <formula>"MUY ALTA"</formula>
    </cfRule>
  </conditionalFormatting>
  <conditionalFormatting sqref="T34">
    <cfRule type="cellIs" dxfId="1675" priority="1" operator="equal">
      <formula>"II"</formula>
    </cfRule>
    <cfRule type="cellIs" dxfId="1674" priority="2" operator="equal">
      <formula>"III"</formula>
    </cfRule>
    <cfRule type="cellIs" dxfId="1673" priority="3" operator="equal">
      <formula>"I"</formula>
    </cfRule>
    <cfRule type="cellIs" dxfId="1672" priority="4" operator="equal">
      <formula>"IV"</formula>
    </cfRule>
  </conditionalFormatting>
  <conditionalFormatting sqref="U34">
    <cfRule type="containsText" dxfId="1671" priority="8" operator="containsText" text="Mejorable">
      <formula>NOT(ISERROR(SEARCH("Mejorable",U34)))</formula>
    </cfRule>
    <cfRule type="containsText" dxfId="1670" priority="9" operator="containsText" text="Aceptable.">
      <formula>NOT(ISERROR(SEARCH("Aceptable.",U34)))</formula>
    </cfRule>
    <cfRule type="containsText" dxfId="1669" priority="10" operator="containsText" text="Aceptable con control específico">
      <formula>NOT(ISERROR(SEARCH("Aceptable con control específico",U34)))</formula>
    </cfRule>
  </conditionalFormatting>
  <dataValidations disablePrompts="1" count="3">
    <dataValidation type="list" errorStyle="warning" allowBlank="1" showInputMessage="1" showErrorMessage="1" errorTitle="COLOQUE SOLO" error="1,2,3, O 4" sqref="O19">
      <formula1>"4,3,2,1"</formula1>
    </dataValidation>
    <dataValidation type="list" allowBlank="1" showInputMessage="1" showErrorMessage="1" sqref="N19">
      <formula1>"2,6,10"</formula1>
    </dataValidation>
    <dataValidation type="list" allowBlank="1" showInputMessage="1" showErrorMessage="1" sqref="R19">
      <formula1>"10,25,60,100"</formula1>
    </dataValidation>
  </dataValidations>
  <printOptions horizontalCentered="1"/>
  <pageMargins left="0.39370078740157483" right="0" top="0.39370078740157483" bottom="0" header="0.31496062992125984" footer="0.31496062992125984"/>
  <pageSetup scale="1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B1:AA360"/>
  <sheetViews>
    <sheetView view="pageBreakPreview" topLeftCell="A28" zoomScale="89" zoomScaleNormal="71" zoomScaleSheetLayoutView="89" workbookViewId="0">
      <selection activeCell="F30" sqref="F30"/>
    </sheetView>
  </sheetViews>
  <sheetFormatPr baseColWidth="10" defaultColWidth="11.42578125" defaultRowHeight="15"/>
  <cols>
    <col min="1" max="1" width="2" style="127" customWidth="1"/>
    <col min="2" max="2" width="15.28515625" style="127" customWidth="1"/>
    <col min="3" max="3" width="19.5703125" style="127" customWidth="1"/>
    <col min="4" max="4" width="18.7109375" style="127" customWidth="1"/>
    <col min="5" max="5" width="28.42578125" style="124" customWidth="1"/>
    <col min="6" max="6" width="16" style="129" customWidth="1"/>
    <col min="7" max="7" width="19.85546875" style="127" customWidth="1"/>
    <col min="8" max="8" width="28.5703125" style="127" customWidth="1"/>
    <col min="9" max="9" width="35.8554687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4" style="127" customWidth="1"/>
    <col min="24" max="24" width="13.140625" style="127" customWidth="1"/>
    <col min="25" max="25" width="27.42578125" style="127" customWidth="1"/>
    <col min="26" max="26" width="30.140625" style="130" bestFit="1"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489</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229" customFormat="1" ht="102.75" customHeight="1">
      <c r="B11" s="254" t="s">
        <v>307</v>
      </c>
      <c r="C11" s="255" t="s">
        <v>308</v>
      </c>
      <c r="D11" s="255" t="s">
        <v>309</v>
      </c>
      <c r="E11" s="255" t="s">
        <v>310</v>
      </c>
      <c r="F11" s="255" t="s">
        <v>311</v>
      </c>
      <c r="G11" s="255" t="s">
        <v>312</v>
      </c>
      <c r="H11" s="255" t="s">
        <v>313</v>
      </c>
      <c r="I11" s="255" t="s">
        <v>314</v>
      </c>
      <c r="J11" s="255" t="s">
        <v>315</v>
      </c>
      <c r="K11" s="255" t="s">
        <v>56</v>
      </c>
      <c r="L11" s="255" t="s">
        <v>491</v>
      </c>
      <c r="M11" s="255" t="s">
        <v>56</v>
      </c>
      <c r="N11" s="255">
        <v>6</v>
      </c>
      <c r="O11" s="255">
        <v>4</v>
      </c>
      <c r="P11" s="255">
        <f>N11*O11</f>
        <v>24</v>
      </c>
      <c r="Q11" s="255" t="str">
        <f>IF(P11&lt;2,"O",IF(P11&lt;=4,"(B)",IF(P11&lt;=8,"(M)",IF(P11&lt;=20,"(A)","(MA)"))))</f>
        <v>(MA)</v>
      </c>
      <c r="R11" s="255">
        <v>10</v>
      </c>
      <c r="S11" s="255">
        <f>P11*R11</f>
        <v>240</v>
      </c>
      <c r="T11" s="257" t="str">
        <f>IF(S11&lt;20,"O",IF(S11&lt;=20,"IV",IF(S11&lt;=120,"III",IF(S11&lt;=500,"II","I"))))</f>
        <v>II</v>
      </c>
      <c r="U11" s="258" t="str">
        <f>IF(T11="I","No aceptable",IF(T11="II","Aceptable con control específico",IF(T11="III","Mejorable","Aceptable.")))</f>
        <v>Aceptable con control específico</v>
      </c>
      <c r="V11" s="276">
        <v>4</v>
      </c>
      <c r="W11" s="255" t="s">
        <v>318</v>
      </c>
      <c r="X11" s="255" t="s">
        <v>318</v>
      </c>
      <c r="Y11" s="255" t="s">
        <v>318</v>
      </c>
      <c r="Z11" s="255" t="s">
        <v>492</v>
      </c>
      <c r="AA11" s="259" t="s">
        <v>318</v>
      </c>
    </row>
    <row r="12" spans="2:27" s="229" customFormat="1" ht="110.25" customHeight="1">
      <c r="B12" s="200" t="s">
        <v>307</v>
      </c>
      <c r="C12" s="170" t="s">
        <v>308</v>
      </c>
      <c r="D12" s="170" t="s">
        <v>309</v>
      </c>
      <c r="E12" s="170" t="s">
        <v>320</v>
      </c>
      <c r="F12" s="170" t="s">
        <v>311</v>
      </c>
      <c r="G12" s="170" t="s">
        <v>321</v>
      </c>
      <c r="H12" s="170" t="s">
        <v>322</v>
      </c>
      <c r="I12" s="170" t="s">
        <v>323</v>
      </c>
      <c r="J12" s="170" t="s">
        <v>324</v>
      </c>
      <c r="K12" s="170" t="s">
        <v>56</v>
      </c>
      <c r="L12" s="170" t="s">
        <v>325</v>
      </c>
      <c r="M12" s="170" t="s">
        <v>326</v>
      </c>
      <c r="N12" s="170">
        <v>2</v>
      </c>
      <c r="O12" s="170">
        <v>2</v>
      </c>
      <c r="P12" s="170">
        <f t="shared" ref="P12:P31" si="0">N12*O12</f>
        <v>4</v>
      </c>
      <c r="Q12" s="170" t="str">
        <f t="shared" ref="Q12:Q30" si="1">IF(P12&lt;2,"O",IF(P12&lt;=4,"(B)",IF(P12&lt;=8,"(M)",IF(P12&lt;=20,"(A)","(MA)"))))</f>
        <v>(B)</v>
      </c>
      <c r="R12" s="170">
        <v>25</v>
      </c>
      <c r="S12" s="170">
        <f t="shared" ref="S12:S31" si="2">P12*R12</f>
        <v>100</v>
      </c>
      <c r="T12" s="171" t="str">
        <f t="shared" ref="T12:T30" si="3">IF(S12&lt;20,"O",IF(S12&lt;=20,"IV",IF(S12&lt;=120,"III",IF(S12&lt;=500,"II","I"))))</f>
        <v>III</v>
      </c>
      <c r="U12" s="172" t="str">
        <f t="shared" ref="U12:U30" si="4">IF(T12="I","No aceptable",IF(T12="II","Aceptable con control específico",IF(T12="III","Mejorable","Aceptable.")))</f>
        <v>Mejorable</v>
      </c>
      <c r="V12" s="170">
        <v>4</v>
      </c>
      <c r="W12" s="170" t="s">
        <v>318</v>
      </c>
      <c r="X12" s="170" t="s">
        <v>318</v>
      </c>
      <c r="Y12" s="170" t="s">
        <v>318</v>
      </c>
      <c r="Z12" s="170" t="s">
        <v>327</v>
      </c>
      <c r="AA12" s="260" t="s">
        <v>328</v>
      </c>
    </row>
    <row r="13" spans="2:27" s="251" customFormat="1" ht="327" customHeight="1">
      <c r="B13" s="277" t="s">
        <v>307</v>
      </c>
      <c r="C13" s="271" t="s">
        <v>308</v>
      </c>
      <c r="D13" s="271" t="s">
        <v>309</v>
      </c>
      <c r="E13" s="271" t="s">
        <v>329</v>
      </c>
      <c r="F13" s="271"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4</v>
      </c>
      <c r="W13" s="170" t="s">
        <v>318</v>
      </c>
      <c r="X13" s="170" t="s">
        <v>318</v>
      </c>
      <c r="Y13" s="170" t="s">
        <v>318</v>
      </c>
      <c r="Z13" s="170" t="s">
        <v>337</v>
      </c>
      <c r="AA13" s="201" t="s">
        <v>318</v>
      </c>
    </row>
    <row r="14" spans="2:27" s="251" customFormat="1" ht="135" customHeight="1">
      <c r="B14" s="277" t="s">
        <v>307</v>
      </c>
      <c r="C14" s="271" t="s">
        <v>308</v>
      </c>
      <c r="D14" s="271" t="s">
        <v>309</v>
      </c>
      <c r="E14" s="271" t="s">
        <v>329</v>
      </c>
      <c r="F14" s="271"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si="3"/>
        <v>II</v>
      </c>
      <c r="U14" s="172" t="str">
        <f t="shared" si="4"/>
        <v>Aceptable con control específico</v>
      </c>
      <c r="V14" s="170">
        <v>4</v>
      </c>
      <c r="W14" s="170" t="s">
        <v>318</v>
      </c>
      <c r="X14" s="170" t="s">
        <v>318</v>
      </c>
      <c r="Y14" s="170" t="s">
        <v>318</v>
      </c>
      <c r="Z14" s="252" t="s">
        <v>343</v>
      </c>
      <c r="AA14" s="201" t="s">
        <v>318</v>
      </c>
    </row>
    <row r="15" spans="2:27" s="251" customFormat="1" ht="135" customHeight="1">
      <c r="B15" s="277" t="s">
        <v>307</v>
      </c>
      <c r="C15" s="271" t="s">
        <v>308</v>
      </c>
      <c r="D15" s="271" t="s">
        <v>309</v>
      </c>
      <c r="E15" s="271" t="s">
        <v>329</v>
      </c>
      <c r="F15" s="271"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3"/>
        <v>III</v>
      </c>
      <c r="U15" s="172" t="str">
        <f t="shared" si="4"/>
        <v>Mejorable</v>
      </c>
      <c r="V15" s="170">
        <v>4</v>
      </c>
      <c r="W15" s="170" t="s">
        <v>318</v>
      </c>
      <c r="X15" s="170" t="s">
        <v>318</v>
      </c>
      <c r="Y15" s="170" t="s">
        <v>318</v>
      </c>
      <c r="Z15" s="170" t="s">
        <v>349</v>
      </c>
      <c r="AA15" s="201" t="s">
        <v>318</v>
      </c>
    </row>
    <row r="16" spans="2:27" s="251" customFormat="1" ht="135" customHeight="1">
      <c r="B16" s="277" t="s">
        <v>307</v>
      </c>
      <c r="C16" s="271" t="s">
        <v>308</v>
      </c>
      <c r="D16" s="271" t="s">
        <v>309</v>
      </c>
      <c r="E16" s="271" t="s">
        <v>329</v>
      </c>
      <c r="F16" s="271"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4</v>
      </c>
      <c r="W16" s="170" t="s">
        <v>318</v>
      </c>
      <c r="X16" s="170" t="s">
        <v>318</v>
      </c>
      <c r="Y16" s="170" t="s">
        <v>318</v>
      </c>
      <c r="Z16" s="253" t="s">
        <v>355</v>
      </c>
      <c r="AA16" s="201" t="s">
        <v>318</v>
      </c>
    </row>
    <row r="17" spans="2:27" s="251" customFormat="1" ht="135" customHeight="1">
      <c r="B17" s="277" t="s">
        <v>307</v>
      </c>
      <c r="C17" s="271" t="s">
        <v>308</v>
      </c>
      <c r="D17" s="271" t="s">
        <v>309</v>
      </c>
      <c r="E17" s="271" t="s">
        <v>329</v>
      </c>
      <c r="F17" s="271"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4</v>
      </c>
      <c r="W17" s="170" t="s">
        <v>318</v>
      </c>
      <c r="X17" s="170" t="s">
        <v>318</v>
      </c>
      <c r="Y17" s="170" t="s">
        <v>318</v>
      </c>
      <c r="Z17" s="253" t="s">
        <v>359</v>
      </c>
      <c r="AA17" s="201" t="s">
        <v>318</v>
      </c>
    </row>
    <row r="18" spans="2:27" s="251" customFormat="1" ht="236.25" customHeight="1">
      <c r="B18" s="277" t="s">
        <v>307</v>
      </c>
      <c r="C18" s="271" t="s">
        <v>308</v>
      </c>
      <c r="D18" s="271" t="s">
        <v>309</v>
      </c>
      <c r="E18" s="271" t="s">
        <v>329</v>
      </c>
      <c r="F18" s="271"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3"/>
        <v>II</v>
      </c>
      <c r="U18" s="172" t="str">
        <f t="shared" si="4"/>
        <v>Aceptable con control específico</v>
      </c>
      <c r="V18" s="170">
        <v>4</v>
      </c>
      <c r="W18" s="170" t="s">
        <v>318</v>
      </c>
      <c r="X18" s="170" t="s">
        <v>318</v>
      </c>
      <c r="Y18" s="170" t="s">
        <v>318</v>
      </c>
      <c r="Z18" s="253" t="s">
        <v>364</v>
      </c>
      <c r="AA18" s="201" t="s">
        <v>318</v>
      </c>
    </row>
    <row r="19" spans="2:27" s="251" customFormat="1" ht="281.25" customHeight="1">
      <c r="B19" s="277" t="s">
        <v>307</v>
      </c>
      <c r="C19" s="271" t="s">
        <v>308</v>
      </c>
      <c r="D19" s="271" t="s">
        <v>309</v>
      </c>
      <c r="E19" s="271" t="s">
        <v>365</v>
      </c>
      <c r="F19" s="271" t="s">
        <v>311</v>
      </c>
      <c r="G19" s="271" t="s">
        <v>338</v>
      </c>
      <c r="H19" s="272" t="s">
        <v>366</v>
      </c>
      <c r="I19" s="272" t="s">
        <v>367</v>
      </c>
      <c r="J19" s="272" t="s">
        <v>368</v>
      </c>
      <c r="K19" s="273" t="s">
        <v>56</v>
      </c>
      <c r="L19" s="273" t="s">
        <v>369</v>
      </c>
      <c r="M19" s="273" t="s">
        <v>370</v>
      </c>
      <c r="N19" s="273">
        <v>6</v>
      </c>
      <c r="O19" s="273">
        <v>4</v>
      </c>
      <c r="P19" s="273">
        <f t="shared" ref="P19" si="5">+N19*O19</f>
        <v>24</v>
      </c>
      <c r="Q19" s="273" t="str">
        <f t="shared" si="1"/>
        <v>(MA)</v>
      </c>
      <c r="R19" s="273">
        <v>10</v>
      </c>
      <c r="S19" s="273">
        <f t="shared" ref="S19" si="6">+P19*R19</f>
        <v>240</v>
      </c>
      <c r="T19" s="274" t="str">
        <f t="shared" si="3"/>
        <v>II</v>
      </c>
      <c r="U19" s="275" t="str">
        <f t="shared" si="4"/>
        <v>Aceptable con control específico</v>
      </c>
      <c r="V19" s="170">
        <v>4</v>
      </c>
      <c r="W19" s="273" t="s">
        <v>318</v>
      </c>
      <c r="X19" s="273" t="s">
        <v>318</v>
      </c>
      <c r="Y19" s="273" t="s">
        <v>318</v>
      </c>
      <c r="Z19" s="272" t="s">
        <v>371</v>
      </c>
      <c r="AA19" s="278" t="s">
        <v>318</v>
      </c>
    </row>
    <row r="20" spans="2:27" s="229" customFormat="1" ht="285.75" customHeight="1">
      <c r="B20" s="200" t="s">
        <v>307</v>
      </c>
      <c r="C20" s="170" t="s">
        <v>308</v>
      </c>
      <c r="D20" s="170" t="s">
        <v>309</v>
      </c>
      <c r="E20" s="170" t="s">
        <v>372</v>
      </c>
      <c r="F20" s="170" t="s">
        <v>311</v>
      </c>
      <c r="G20" s="170" t="s">
        <v>373</v>
      </c>
      <c r="H20" s="170" t="s">
        <v>374</v>
      </c>
      <c r="I20" s="170" t="s">
        <v>375</v>
      </c>
      <c r="J20" s="170" t="s">
        <v>376</v>
      </c>
      <c r="K20" s="170" t="s">
        <v>377</v>
      </c>
      <c r="L20" s="170" t="s">
        <v>56</v>
      </c>
      <c r="M20" s="170" t="s">
        <v>378</v>
      </c>
      <c r="N20" s="170">
        <v>6</v>
      </c>
      <c r="O20" s="170">
        <v>3</v>
      </c>
      <c r="P20" s="170">
        <f t="shared" ref="P20:P21" si="7">N20*O20</f>
        <v>18</v>
      </c>
      <c r="Q20" s="170" t="str">
        <f t="shared" si="1"/>
        <v>(A)</v>
      </c>
      <c r="R20" s="170">
        <v>25</v>
      </c>
      <c r="S20" s="170">
        <f t="shared" ref="S20:S21" si="8">P20*R20</f>
        <v>450</v>
      </c>
      <c r="T20" s="171" t="str">
        <f t="shared" si="3"/>
        <v>II</v>
      </c>
      <c r="U20" s="172" t="str">
        <f t="shared" si="4"/>
        <v>Aceptable con control específico</v>
      </c>
      <c r="V20" s="170">
        <v>4</v>
      </c>
      <c r="W20" s="170" t="s">
        <v>318</v>
      </c>
      <c r="X20" s="170" t="s">
        <v>318</v>
      </c>
      <c r="Y20" s="170" t="s">
        <v>318</v>
      </c>
      <c r="Z20" s="170" t="s">
        <v>379</v>
      </c>
      <c r="AA20" s="201" t="s">
        <v>318</v>
      </c>
    </row>
    <row r="21" spans="2:27" s="229" customFormat="1" ht="318.75">
      <c r="B21" s="200" t="s">
        <v>307</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7"/>
        <v>18</v>
      </c>
      <c r="Q21" s="170" t="str">
        <f t="shared" si="1"/>
        <v>(A)</v>
      </c>
      <c r="R21" s="170">
        <v>25</v>
      </c>
      <c r="S21" s="170">
        <f t="shared" si="8"/>
        <v>450</v>
      </c>
      <c r="T21" s="171" t="str">
        <f t="shared" si="3"/>
        <v>II</v>
      </c>
      <c r="U21" s="172" t="str">
        <f t="shared" si="4"/>
        <v>Aceptable con control específico</v>
      </c>
      <c r="V21" s="170">
        <v>4</v>
      </c>
      <c r="W21" s="170" t="s">
        <v>318</v>
      </c>
      <c r="X21" s="170" t="s">
        <v>318</v>
      </c>
      <c r="Y21" s="170" t="s">
        <v>318</v>
      </c>
      <c r="Z21" s="170" t="s">
        <v>385</v>
      </c>
      <c r="AA21" s="201" t="s">
        <v>318</v>
      </c>
    </row>
    <row r="22" spans="2:27" s="229" customFormat="1" ht="135" customHeight="1">
      <c r="B22" s="200" t="s">
        <v>307</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ref="P22:P23" si="9">N22*O22</f>
        <v>24</v>
      </c>
      <c r="Q22" s="170" t="str">
        <f t="shared" si="1"/>
        <v>(MA)</v>
      </c>
      <c r="R22" s="170">
        <v>10</v>
      </c>
      <c r="S22" s="170">
        <f t="shared" ref="S22:S23" si="10">P22*R22</f>
        <v>240</v>
      </c>
      <c r="T22" s="171" t="str">
        <f t="shared" si="3"/>
        <v>II</v>
      </c>
      <c r="U22" s="172" t="str">
        <f t="shared" si="4"/>
        <v>Aceptable con control específico</v>
      </c>
      <c r="V22" s="170">
        <v>4</v>
      </c>
      <c r="W22" s="170" t="s">
        <v>318</v>
      </c>
      <c r="X22" s="170" t="s">
        <v>318</v>
      </c>
      <c r="Y22" s="170" t="s">
        <v>392</v>
      </c>
      <c r="Z22" s="170" t="s">
        <v>393</v>
      </c>
      <c r="AA22" s="201" t="s">
        <v>318</v>
      </c>
    </row>
    <row r="23" spans="2:27" s="229" customFormat="1" ht="135" customHeight="1">
      <c r="B23" s="200" t="s">
        <v>307</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9"/>
        <v>12</v>
      </c>
      <c r="Q23" s="170" t="str">
        <f t="shared" si="1"/>
        <v>(A)</v>
      </c>
      <c r="R23" s="170">
        <v>10</v>
      </c>
      <c r="S23" s="170">
        <f t="shared" si="10"/>
        <v>120</v>
      </c>
      <c r="T23" s="171" t="str">
        <f t="shared" si="3"/>
        <v>III</v>
      </c>
      <c r="U23" s="172" t="str">
        <f t="shared" si="4"/>
        <v>Mejorable</v>
      </c>
      <c r="V23" s="170">
        <v>4</v>
      </c>
      <c r="W23" s="170" t="s">
        <v>318</v>
      </c>
      <c r="X23" s="170" t="s">
        <v>318</v>
      </c>
      <c r="Y23" s="170" t="s">
        <v>318</v>
      </c>
      <c r="Z23" s="170" t="s">
        <v>408</v>
      </c>
      <c r="AA23" s="201" t="s">
        <v>318</v>
      </c>
    </row>
    <row r="24" spans="2:27" s="229" customFormat="1" ht="135" customHeight="1">
      <c r="B24" s="202" t="s">
        <v>493</v>
      </c>
      <c r="C24" s="170" t="s">
        <v>308</v>
      </c>
      <c r="D24" s="170" t="s">
        <v>309</v>
      </c>
      <c r="E24" s="170" t="s">
        <v>395</v>
      </c>
      <c r="F24" s="170" t="s">
        <v>396</v>
      </c>
      <c r="G24" s="170" t="s">
        <v>373</v>
      </c>
      <c r="H24" s="170" t="s">
        <v>397</v>
      </c>
      <c r="I24" s="170" t="s">
        <v>398</v>
      </c>
      <c r="J24" s="170" t="s">
        <v>399</v>
      </c>
      <c r="K24" s="170" t="s">
        <v>56</v>
      </c>
      <c r="L24" s="170" t="s">
        <v>400</v>
      </c>
      <c r="M24" s="170" t="s">
        <v>56</v>
      </c>
      <c r="N24" s="170">
        <v>6</v>
      </c>
      <c r="O24" s="170">
        <v>1</v>
      </c>
      <c r="P24" s="170">
        <f>N24*O24</f>
        <v>6</v>
      </c>
      <c r="Q24" s="170" t="str">
        <f>IF(P24&lt;2,"O",IF(P24&lt;=4,"(B)",IF(P24&lt;=8,"(M)",IF(P24&lt;=20,"(A)","(MA)"))))</f>
        <v>(M)</v>
      </c>
      <c r="R24" s="170">
        <v>60</v>
      </c>
      <c r="S24" s="170">
        <f>P24*R24</f>
        <v>360</v>
      </c>
      <c r="T24" s="171" t="str">
        <f>IF(S24&lt;20,"O",IF(S24&lt;=20,"IV",IF(S24&lt;=120,"III",IF(S24&lt;=500,"II","I"))))</f>
        <v>II</v>
      </c>
      <c r="U24" s="172" t="str">
        <f>IF(T24="I","No aceptable",IF(T24="II","Aceptable con control específico",IF(T24="III","Mejorable","Aceptable.")))</f>
        <v>Aceptable con control específico</v>
      </c>
      <c r="V24" s="170">
        <v>4</v>
      </c>
      <c r="W24" s="170" t="s">
        <v>318</v>
      </c>
      <c r="X24" s="170" t="s">
        <v>318</v>
      </c>
      <c r="Y24" s="170" t="s">
        <v>318</v>
      </c>
      <c r="Z24" s="170" t="s">
        <v>401</v>
      </c>
      <c r="AA24" s="201" t="s">
        <v>318</v>
      </c>
    </row>
    <row r="25" spans="2:27" s="229" customFormat="1" ht="135" customHeight="1">
      <c r="B25" s="202" t="s">
        <v>493</v>
      </c>
      <c r="C25" s="170" t="s">
        <v>308</v>
      </c>
      <c r="D25" s="170" t="s">
        <v>309</v>
      </c>
      <c r="E25" s="170" t="s">
        <v>494</v>
      </c>
      <c r="F25" s="170" t="s">
        <v>311</v>
      </c>
      <c r="G25" s="170" t="s">
        <v>403</v>
      </c>
      <c r="H25" s="170" t="s">
        <v>410</v>
      </c>
      <c r="I25" s="170" t="s">
        <v>411</v>
      </c>
      <c r="J25" s="170" t="s">
        <v>412</v>
      </c>
      <c r="K25" s="170" t="s">
        <v>56</v>
      </c>
      <c r="L25" s="170" t="s">
        <v>413</v>
      </c>
      <c r="M25" s="170" t="s">
        <v>56</v>
      </c>
      <c r="N25" s="170">
        <v>6</v>
      </c>
      <c r="O25" s="170">
        <v>2</v>
      </c>
      <c r="P25" s="170">
        <f t="shared" ref="P25:P27" si="11">N25*O25</f>
        <v>12</v>
      </c>
      <c r="Q25" s="170" t="str">
        <f t="shared" ref="Q25:Q27" si="12">IF(P25&lt;2,"O",IF(P25&lt;=4,"(B)",IF(P25&lt;=8,"(M)",IF(P25&lt;=20,"(A)","(MA)"))))</f>
        <v>(A)</v>
      </c>
      <c r="R25" s="170">
        <v>25</v>
      </c>
      <c r="S25" s="170">
        <f t="shared" ref="S25:S27" si="13">P25*R25</f>
        <v>300</v>
      </c>
      <c r="T25" s="171" t="str">
        <f t="shared" ref="T25:T27" si="14">IF(S25&lt;20,"O",IF(S25&lt;=20,"IV",IF(S25&lt;=120,"III",IF(S25&lt;=500,"II","I"))))</f>
        <v>II</v>
      </c>
      <c r="U25" s="172" t="str">
        <f t="shared" ref="U25:U27" si="15">IF(T25="I","No aceptable",IF(T25="II","Aceptable con control específico",IF(T25="III","Mejorable","Aceptable.")))</f>
        <v>Aceptable con control específico</v>
      </c>
      <c r="V25" s="170">
        <v>4</v>
      </c>
      <c r="W25" s="170" t="s">
        <v>318</v>
      </c>
      <c r="X25" s="170" t="s">
        <v>318</v>
      </c>
      <c r="Y25" s="170" t="s">
        <v>318</v>
      </c>
      <c r="Z25" s="170" t="s">
        <v>414</v>
      </c>
      <c r="AA25" s="201" t="s">
        <v>318</v>
      </c>
    </row>
    <row r="26" spans="2:27" s="229" customFormat="1" ht="135" customHeight="1">
      <c r="B26" s="202" t="s">
        <v>493</v>
      </c>
      <c r="C26" s="170" t="s">
        <v>308</v>
      </c>
      <c r="D26" s="170" t="s">
        <v>309</v>
      </c>
      <c r="E26" s="170" t="s">
        <v>416</v>
      </c>
      <c r="F26" s="170" t="s">
        <v>396</v>
      </c>
      <c r="G26" s="170" t="s">
        <v>403</v>
      </c>
      <c r="H26" s="170" t="s">
        <v>404</v>
      </c>
      <c r="I26" s="170" t="s">
        <v>417</v>
      </c>
      <c r="J26" s="170" t="s">
        <v>418</v>
      </c>
      <c r="K26" s="170" t="s">
        <v>56</v>
      </c>
      <c r="L26" s="170" t="s">
        <v>419</v>
      </c>
      <c r="M26" s="170" t="s">
        <v>420</v>
      </c>
      <c r="N26" s="170">
        <v>6</v>
      </c>
      <c r="O26" s="170">
        <v>1</v>
      </c>
      <c r="P26" s="170">
        <f>N26*O26</f>
        <v>6</v>
      </c>
      <c r="Q26" s="170" t="str">
        <f>IF(P26&lt;2,"O",IF(P26&lt;=4,"(B)",IF(P26&lt;=8,"(M)",IF(P26&lt;=20,"(A)","(MA)"))))</f>
        <v>(M)</v>
      </c>
      <c r="R26" s="170">
        <v>60</v>
      </c>
      <c r="S26" s="170">
        <f>P26*R26</f>
        <v>360</v>
      </c>
      <c r="T26" s="171" t="str">
        <f>IF(S26&lt;20,"O",IF(S26&lt;=20,"IV",IF(S26&lt;=120,"III",IF(S26&lt;=500,"II","I"))))</f>
        <v>II</v>
      </c>
      <c r="U26" s="172" t="str">
        <f>IF(T26="I","No aceptable",IF(T26="II","Aceptable con control específico",IF(T26="III","Mejorable","Aceptable.")))</f>
        <v>Aceptable con control específico</v>
      </c>
      <c r="V26" s="170">
        <v>4</v>
      </c>
      <c r="W26" s="170" t="s">
        <v>318</v>
      </c>
      <c r="X26" s="170" t="s">
        <v>318</v>
      </c>
      <c r="Y26" s="170" t="s">
        <v>318</v>
      </c>
      <c r="Z26" s="170" t="s">
        <v>421</v>
      </c>
      <c r="AA26" s="201" t="s">
        <v>422</v>
      </c>
    </row>
    <row r="27" spans="2:27" s="229" customFormat="1" ht="135" customHeight="1">
      <c r="B27" s="202" t="s">
        <v>493</v>
      </c>
      <c r="C27" s="170" t="s">
        <v>308</v>
      </c>
      <c r="D27" s="170" t="s">
        <v>309</v>
      </c>
      <c r="E27" s="170" t="s">
        <v>416</v>
      </c>
      <c r="F27" s="170" t="s">
        <v>396</v>
      </c>
      <c r="G27" s="170" t="s">
        <v>403</v>
      </c>
      <c r="H27" s="170" t="s">
        <v>410</v>
      </c>
      <c r="I27" s="170" t="s">
        <v>423</v>
      </c>
      <c r="J27" s="170" t="s">
        <v>424</v>
      </c>
      <c r="K27" s="170" t="s">
        <v>56</v>
      </c>
      <c r="L27" s="170" t="s">
        <v>56</v>
      </c>
      <c r="M27" s="170" t="s">
        <v>425</v>
      </c>
      <c r="N27" s="170">
        <v>6</v>
      </c>
      <c r="O27" s="170">
        <v>1</v>
      </c>
      <c r="P27" s="170">
        <f t="shared" si="11"/>
        <v>6</v>
      </c>
      <c r="Q27" s="170" t="str">
        <f t="shared" si="12"/>
        <v>(M)</v>
      </c>
      <c r="R27" s="170">
        <v>60</v>
      </c>
      <c r="S27" s="170">
        <f t="shared" si="13"/>
        <v>360</v>
      </c>
      <c r="T27" s="171" t="str">
        <f t="shared" si="14"/>
        <v>II</v>
      </c>
      <c r="U27" s="172" t="str">
        <f t="shared" si="15"/>
        <v>Aceptable con control específico</v>
      </c>
      <c r="V27" s="170">
        <v>4</v>
      </c>
      <c r="W27" s="170" t="s">
        <v>318</v>
      </c>
      <c r="X27" s="170" t="s">
        <v>318</v>
      </c>
      <c r="Y27" s="170" t="s">
        <v>318</v>
      </c>
      <c r="Z27" s="170" t="s">
        <v>426</v>
      </c>
      <c r="AA27" s="201" t="s">
        <v>318</v>
      </c>
    </row>
    <row r="28" spans="2:27" s="229" customFormat="1" ht="135" customHeight="1">
      <c r="B28" s="200" t="s">
        <v>307</v>
      </c>
      <c r="C28" s="170" t="s">
        <v>308</v>
      </c>
      <c r="D28" s="170" t="s">
        <v>309</v>
      </c>
      <c r="E28" s="170" t="s">
        <v>329</v>
      </c>
      <c r="F28" s="170" t="s">
        <v>311</v>
      </c>
      <c r="G28" s="170" t="s">
        <v>312</v>
      </c>
      <c r="H28" s="170" t="s">
        <v>313</v>
      </c>
      <c r="I28" s="170" t="s">
        <v>314</v>
      </c>
      <c r="J28" s="170" t="s">
        <v>315</v>
      </c>
      <c r="K28" s="170" t="s">
        <v>56</v>
      </c>
      <c r="L28" s="170" t="s">
        <v>316</v>
      </c>
      <c r="M28" s="249" t="s">
        <v>317</v>
      </c>
      <c r="N28" s="170">
        <v>2</v>
      </c>
      <c r="O28" s="170">
        <v>4</v>
      </c>
      <c r="P28" s="170">
        <f>N28*O28</f>
        <v>8</v>
      </c>
      <c r="Q28" s="170" t="str">
        <f>IF(P28&lt;2,"O",IF(P28&lt;=4,"(B)",IF(P28&lt;=8,"(M)",IF(P28&lt;=20,"(A)","(MA)"))))</f>
        <v>(M)</v>
      </c>
      <c r="R28" s="170">
        <v>10</v>
      </c>
      <c r="S28" s="170">
        <f>P28*R28</f>
        <v>80</v>
      </c>
      <c r="T28" s="171" t="str">
        <f>IF(S28&lt;20,"O",IF(S28&lt;=20,"IV",IF(S28&lt;=120,"III",IF(S28&lt;=500,"II","I"))))</f>
        <v>III</v>
      </c>
      <c r="U28" s="172" t="str">
        <f>IF(T28="I","No aceptable",IF(T28="II","Aceptable con control específico",IF(T28="III","Mejorable","Aceptable.")))</f>
        <v>Mejorable</v>
      </c>
      <c r="V28" s="170">
        <v>4</v>
      </c>
      <c r="W28" s="170" t="s">
        <v>318</v>
      </c>
      <c r="X28" s="170" t="s">
        <v>318</v>
      </c>
      <c r="Y28" s="170" t="s">
        <v>318</v>
      </c>
      <c r="Z28" s="170" t="s">
        <v>319</v>
      </c>
      <c r="AA28" s="201" t="s">
        <v>318</v>
      </c>
    </row>
    <row r="29" spans="2:27" s="229" customFormat="1" ht="135" customHeight="1">
      <c r="B29" s="200" t="s">
        <v>307</v>
      </c>
      <c r="C29" s="170" t="s">
        <v>308</v>
      </c>
      <c r="D29" s="170" t="s">
        <v>309</v>
      </c>
      <c r="E29" s="170" t="s">
        <v>329</v>
      </c>
      <c r="F29" s="170" t="s">
        <v>311</v>
      </c>
      <c r="G29" s="170" t="s">
        <v>434</v>
      </c>
      <c r="H29" s="170" t="s">
        <v>495</v>
      </c>
      <c r="I29" s="170" t="s">
        <v>496</v>
      </c>
      <c r="J29" s="170" t="s">
        <v>497</v>
      </c>
      <c r="K29" s="170" t="s">
        <v>438</v>
      </c>
      <c r="L29" s="170" t="s">
        <v>439</v>
      </c>
      <c r="M29" s="170" t="s">
        <v>56</v>
      </c>
      <c r="N29" s="170">
        <v>2</v>
      </c>
      <c r="O29" s="170">
        <v>1</v>
      </c>
      <c r="P29" s="170">
        <f t="shared" si="0"/>
        <v>2</v>
      </c>
      <c r="Q29" s="170" t="str">
        <f t="shared" si="1"/>
        <v>(B)</v>
      </c>
      <c r="R29" s="170">
        <v>25</v>
      </c>
      <c r="S29" s="170">
        <f t="shared" si="2"/>
        <v>50</v>
      </c>
      <c r="T29" s="171" t="str">
        <f t="shared" si="3"/>
        <v>III</v>
      </c>
      <c r="U29" s="172" t="str">
        <f t="shared" si="4"/>
        <v>Mejorable</v>
      </c>
      <c r="V29" s="170">
        <v>4</v>
      </c>
      <c r="W29" s="170" t="s">
        <v>318</v>
      </c>
      <c r="X29" s="170" t="s">
        <v>318</v>
      </c>
      <c r="Y29" s="170" t="s">
        <v>498</v>
      </c>
      <c r="Z29" s="170" t="s">
        <v>499</v>
      </c>
      <c r="AA29" s="201" t="s">
        <v>318</v>
      </c>
    </row>
    <row r="30" spans="2:27" s="229" customFormat="1" ht="135" customHeight="1">
      <c r="B30" s="200" t="s">
        <v>307</v>
      </c>
      <c r="C30" s="170" t="s">
        <v>308</v>
      </c>
      <c r="D30" s="170" t="s">
        <v>309</v>
      </c>
      <c r="E30" s="170" t="s">
        <v>500</v>
      </c>
      <c r="F30" s="170" t="s">
        <v>311</v>
      </c>
      <c r="G30" s="170" t="s">
        <v>403</v>
      </c>
      <c r="H30" s="170" t="s">
        <v>468</v>
      </c>
      <c r="I30" s="170" t="s">
        <v>469</v>
      </c>
      <c r="J30" s="170" t="s">
        <v>470</v>
      </c>
      <c r="K30" s="170" t="s">
        <v>56</v>
      </c>
      <c r="L30" s="170" t="s">
        <v>471</v>
      </c>
      <c r="M30" s="170" t="s">
        <v>56</v>
      </c>
      <c r="N30" s="170">
        <v>6</v>
      </c>
      <c r="O30" s="170">
        <v>1</v>
      </c>
      <c r="P30" s="170">
        <f t="shared" si="0"/>
        <v>6</v>
      </c>
      <c r="Q30" s="170" t="str">
        <f t="shared" si="1"/>
        <v>(M)</v>
      </c>
      <c r="R30" s="170">
        <v>60</v>
      </c>
      <c r="S30" s="170">
        <f t="shared" si="2"/>
        <v>360</v>
      </c>
      <c r="T30" s="171" t="str">
        <f t="shared" si="3"/>
        <v>II</v>
      </c>
      <c r="U30" s="172" t="str">
        <f t="shared" si="4"/>
        <v>Aceptable con control específico</v>
      </c>
      <c r="V30" s="170">
        <v>4</v>
      </c>
      <c r="W30" s="170" t="s">
        <v>318</v>
      </c>
      <c r="X30" s="170" t="s">
        <v>318</v>
      </c>
      <c r="Y30" s="170" t="s">
        <v>318</v>
      </c>
      <c r="Z30" s="170" t="s">
        <v>472</v>
      </c>
      <c r="AA30" s="201" t="s">
        <v>318</v>
      </c>
    </row>
    <row r="31" spans="2:27" s="229" customFormat="1" ht="135" customHeight="1">
      <c r="B31" s="266" t="s">
        <v>473</v>
      </c>
      <c r="C31" s="267" t="s">
        <v>308</v>
      </c>
      <c r="D31" s="267" t="s">
        <v>501</v>
      </c>
      <c r="E31" s="267" t="s">
        <v>502</v>
      </c>
      <c r="F31" s="267" t="s">
        <v>311</v>
      </c>
      <c r="G31" s="267" t="s">
        <v>403</v>
      </c>
      <c r="H31" s="267" t="s">
        <v>478</v>
      </c>
      <c r="I31" s="267" t="s">
        <v>479</v>
      </c>
      <c r="J31" s="267" t="s">
        <v>480</v>
      </c>
      <c r="K31" s="267" t="s">
        <v>56</v>
      </c>
      <c r="L31" s="267" t="s">
        <v>56</v>
      </c>
      <c r="M31" s="267" t="s">
        <v>481</v>
      </c>
      <c r="N31" s="267">
        <v>6</v>
      </c>
      <c r="O31" s="267">
        <v>1</v>
      </c>
      <c r="P31" s="267">
        <f t="shared" si="0"/>
        <v>6</v>
      </c>
      <c r="Q31" s="267" t="s">
        <v>451</v>
      </c>
      <c r="R31" s="267">
        <v>25</v>
      </c>
      <c r="S31" s="267">
        <f t="shared" si="2"/>
        <v>150</v>
      </c>
      <c r="T31" s="268" t="str">
        <f t="shared" ref="T31" si="16">IF(S31&lt;20,"O",IF(S31&lt;=20,"IV",IF(S31&lt;=120,"III",IF(S31&lt;=500,"II","I"))))</f>
        <v>II</v>
      </c>
      <c r="U31" s="269" t="str">
        <f t="shared" ref="U31" si="17">IF(T31="I","No aceptable",IF(T31="II","Aceptable con control específico",IF(T31="III","Mejorable","Aceptable.")))</f>
        <v>Aceptable con control específico</v>
      </c>
      <c r="V31" s="267">
        <v>4</v>
      </c>
      <c r="W31" s="267" t="s">
        <v>318</v>
      </c>
      <c r="X31" s="267" t="s">
        <v>318</v>
      </c>
      <c r="Y31" s="267" t="s">
        <v>482</v>
      </c>
      <c r="Z31" s="267" t="s">
        <v>483</v>
      </c>
      <c r="AA31" s="270" t="s">
        <v>484</v>
      </c>
    </row>
    <row r="32" spans="2:27" s="123" customFormat="1" ht="18.75" customHeight="1">
      <c r="B32" s="544" t="s">
        <v>503</v>
      </c>
      <c r="C32" s="544"/>
      <c r="D32" s="546" t="s">
        <v>504</v>
      </c>
      <c r="E32" s="546"/>
      <c r="F32" s="546"/>
      <c r="Z32" s="126"/>
    </row>
    <row r="33" spans="2:26" s="123" customFormat="1">
      <c r="B33" s="545"/>
      <c r="C33" s="545"/>
      <c r="D33" s="547" t="s">
        <v>487</v>
      </c>
      <c r="E33" s="547"/>
      <c r="F33" s="547"/>
      <c r="Z33" s="126"/>
    </row>
    <row r="34" spans="2:26">
      <c r="W34" s="123"/>
      <c r="X34" s="123"/>
    </row>
    <row r="35" spans="2:26">
      <c r="W35" s="123"/>
      <c r="X35" s="123"/>
    </row>
    <row r="36" spans="2:26">
      <c r="W36" s="123"/>
      <c r="X36" s="123"/>
    </row>
    <row r="37" spans="2:26">
      <c r="W37" s="123"/>
      <c r="X37" s="123"/>
    </row>
    <row r="38" spans="2:26">
      <c r="W38" s="123"/>
      <c r="X38" s="123"/>
    </row>
    <row r="39" spans="2:26">
      <c r="W39" s="123"/>
      <c r="X39" s="123"/>
    </row>
    <row r="40" spans="2:26">
      <c r="W40" s="123"/>
      <c r="X40" s="123"/>
    </row>
    <row r="41" spans="2:26">
      <c r="W41" s="123"/>
      <c r="X41" s="123"/>
    </row>
    <row r="42" spans="2:26">
      <c r="W42" s="123"/>
      <c r="X42" s="123"/>
    </row>
    <row r="43" spans="2:26">
      <c r="W43" s="123"/>
      <c r="X43" s="123"/>
    </row>
    <row r="44" spans="2:26">
      <c r="W44" s="123"/>
      <c r="X44" s="123"/>
    </row>
    <row r="45" spans="2:26">
      <c r="W45" s="123"/>
      <c r="X45" s="123"/>
    </row>
    <row r="46" spans="2:26">
      <c r="W46" s="123"/>
      <c r="X46" s="123"/>
    </row>
    <row r="47" spans="2:26">
      <c r="W47" s="123"/>
      <c r="X47" s="123"/>
    </row>
    <row r="48" spans="2:26">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sheetData>
  <sheetProtection algorithmName="SHA-512" hashValue="ElR1Nkh3OVRSLRhDYjFLxVbJVSYlaNc+QxowcEt+URnoGvRlIlpm8ov0pegCx85UPVoi8uQWqJqSqA7WRq5vuQ==" saltValue="osq5NW/ccVssGrn5F9dSNg==" spinCount="100000" sheet="1" formatCells="0" formatColumns="0" formatRows="0" insertColumns="0" insertRows="0" insertHyperlinks="0" deleteColumns="0" deleteRows="0" sort="0" pivotTables="0"/>
  <autoFilter ref="G10:I33"/>
  <mergeCells count="26">
    <mergeCell ref="K9:M9"/>
    <mergeCell ref="N9:T9"/>
    <mergeCell ref="V9:V10"/>
    <mergeCell ref="W9:AA9"/>
    <mergeCell ref="Z2:AA2"/>
    <mergeCell ref="E3:Y3"/>
    <mergeCell ref="Z3:AA3"/>
    <mergeCell ref="E4:Y5"/>
    <mergeCell ref="Z4:AA4"/>
    <mergeCell ref="Z5:AA5"/>
    <mergeCell ref="B32:C33"/>
    <mergeCell ref="D32:F32"/>
    <mergeCell ref="D33:F33"/>
    <mergeCell ref="G9:I9"/>
    <mergeCell ref="E2:Y2"/>
    <mergeCell ref="B9:B10"/>
    <mergeCell ref="C9:C10"/>
    <mergeCell ref="D9:D10"/>
    <mergeCell ref="E9:E10"/>
    <mergeCell ref="F9:F10"/>
    <mergeCell ref="B2:D5"/>
    <mergeCell ref="B7:D7"/>
    <mergeCell ref="E7:M7"/>
    <mergeCell ref="U7:W7"/>
    <mergeCell ref="X7:Y7"/>
    <mergeCell ref="J9:J10"/>
  </mergeCells>
  <conditionalFormatting sqref="F11:S11 P29:Q29 S29">
    <cfRule type="cellIs" dxfId="1668" priority="117" operator="equal">
      <formula>"MEDIA"</formula>
    </cfRule>
    <cfRule type="cellIs" dxfId="1667" priority="118" operator="equal">
      <formula>"BAJA"</formula>
    </cfRule>
    <cfRule type="cellIs" dxfId="1666" priority="119" operator="equal">
      <formula>"MUY ALTA"</formula>
    </cfRule>
  </conditionalFormatting>
  <conditionalFormatting sqref="P12:Q12 S12">
    <cfRule type="cellIs" dxfId="1665" priority="127" operator="equal">
      <formula>"MEDIA"</formula>
    </cfRule>
    <cfRule type="cellIs" dxfId="1664" priority="128" operator="equal">
      <formula>"BAJA"</formula>
    </cfRule>
    <cfRule type="cellIs" dxfId="1663" priority="129" operator="equal">
      <formula>"MUY ALTA"</formula>
    </cfRule>
  </conditionalFormatting>
  <conditionalFormatting sqref="T11:T12 T29">
    <cfRule type="cellIs" dxfId="1662" priority="130" operator="equal">
      <formula>"II"</formula>
    </cfRule>
    <cfRule type="cellIs" dxfId="1661" priority="131" operator="equal">
      <formula>"III"</formula>
    </cfRule>
    <cfRule type="cellIs" dxfId="1660" priority="132" operator="equal">
      <formula>"I"</formula>
    </cfRule>
    <cfRule type="cellIs" dxfId="1659" priority="133" operator="equal">
      <formula>"IV"</formula>
    </cfRule>
  </conditionalFormatting>
  <conditionalFormatting sqref="U11:U12 U29">
    <cfRule type="containsText" dxfId="1658" priority="124" operator="containsText" text="Mejorable">
      <formula>NOT(ISERROR(SEARCH("Mejorable",U11)))</formula>
    </cfRule>
    <cfRule type="containsText" dxfId="1657" priority="125" operator="containsText" text="Aceptable.">
      <formula>NOT(ISERROR(SEARCH("Aceptable.",U11)))</formula>
    </cfRule>
    <cfRule type="containsText" dxfId="1656" priority="126" operator="containsText" text="Aceptable con control específico">
      <formula>NOT(ISERROR(SEARCH("Aceptable con control específico",U11)))</formula>
    </cfRule>
  </conditionalFormatting>
  <conditionalFormatting sqref="W11">
    <cfRule type="cellIs" dxfId="1655" priority="157" operator="equal">
      <formula>"ALTA"</formula>
    </cfRule>
  </conditionalFormatting>
  <conditionalFormatting sqref="W11:AA11">
    <cfRule type="cellIs" dxfId="1654" priority="120" operator="equal">
      <formula>"MEDIA"</formula>
    </cfRule>
    <cfRule type="cellIs" dxfId="1653" priority="121" operator="equal">
      <formula>"BAJA"</formula>
    </cfRule>
    <cfRule type="cellIs" dxfId="1652" priority="122" operator="equal">
      <formula>"MUY ALTA"</formula>
    </cfRule>
  </conditionalFormatting>
  <conditionalFormatting sqref="Z11:AA11">
    <cfRule type="cellIs" dxfId="1651" priority="123" operator="equal">
      <formula>"ALTA"</formula>
    </cfRule>
  </conditionalFormatting>
  <conditionalFormatting sqref="T19">
    <cfRule type="cellIs" dxfId="1650" priority="100" operator="equal">
      <formula>"II"</formula>
    </cfRule>
    <cfRule type="cellIs" dxfId="1649" priority="101" operator="equal">
      <formula>"III"</formula>
    </cfRule>
    <cfRule type="cellIs" dxfId="1648" priority="102" operator="equal">
      <formula>"I"</formula>
    </cfRule>
    <cfRule type="cellIs" dxfId="1647" priority="103" operator="equal">
      <formula>"IV"</formula>
    </cfRule>
  </conditionalFormatting>
  <conditionalFormatting sqref="U19">
    <cfRule type="containsText" dxfId="1646" priority="104" operator="containsText" text="Mejorable">
      <formula>NOT(ISERROR(SEARCH("Mejorable",U19)))</formula>
    </cfRule>
    <cfRule type="containsText" dxfId="1645" priority="105" operator="containsText" text="Aceptable.">
      <formula>NOT(ISERROR(SEARCH("Aceptable.",U19)))</formula>
    </cfRule>
    <cfRule type="containsText" dxfId="1644" priority="106" operator="containsText" text="Aceptable con control específico">
      <formula>NOT(ISERROR(SEARCH("Aceptable con control específico",U19)))</formula>
    </cfRule>
  </conditionalFormatting>
  <conditionalFormatting sqref="P19:Q19 S19">
    <cfRule type="cellIs" dxfId="1643" priority="97" operator="equal">
      <formula>"MEDIA"</formula>
    </cfRule>
    <cfRule type="cellIs" dxfId="1642" priority="98" operator="equal">
      <formula>"BAJA"</formula>
    </cfRule>
    <cfRule type="cellIs" dxfId="1641" priority="99" operator="equal">
      <formula>"MUY ALTA"</formula>
    </cfRule>
  </conditionalFormatting>
  <conditionalFormatting sqref="P22:Q22 S22">
    <cfRule type="cellIs" dxfId="1640" priority="94" operator="equal">
      <formula>"MEDIA"</formula>
    </cfRule>
    <cfRule type="cellIs" dxfId="1639" priority="95" operator="equal">
      <formula>"BAJA"</formula>
    </cfRule>
    <cfRule type="cellIs" dxfId="1638" priority="96" operator="equal">
      <formula>"MUY ALTA"</formula>
    </cfRule>
  </conditionalFormatting>
  <conditionalFormatting sqref="T22">
    <cfRule type="cellIs" dxfId="1637" priority="87" operator="equal">
      <formula>"II"</formula>
    </cfRule>
    <cfRule type="cellIs" dxfId="1636" priority="88" operator="equal">
      <formula>"III"</formula>
    </cfRule>
    <cfRule type="cellIs" dxfId="1635" priority="89" operator="equal">
      <formula>"I"</formula>
    </cfRule>
    <cfRule type="cellIs" dxfId="1634" priority="90" operator="equal">
      <formula>"IV"</formula>
    </cfRule>
  </conditionalFormatting>
  <conditionalFormatting sqref="U22">
    <cfRule type="containsText" dxfId="1633" priority="91" operator="containsText" text="Mejorable">
      <formula>NOT(ISERROR(SEARCH("Mejorable",U22)))</formula>
    </cfRule>
    <cfRule type="containsText" dxfId="1632" priority="92" operator="containsText" text="Aceptable.">
      <formula>NOT(ISERROR(SEARCH("Aceptable.",U22)))</formula>
    </cfRule>
    <cfRule type="containsText" dxfId="1631" priority="93" operator="containsText" text="Aceptable con control específico">
      <formula>NOT(ISERROR(SEARCH("Aceptable con control específico",U22)))</formula>
    </cfRule>
  </conditionalFormatting>
  <conditionalFormatting sqref="P20:Q21 S20:S21">
    <cfRule type="cellIs" dxfId="1630" priority="84" operator="equal">
      <formula>"MEDIA"</formula>
    </cfRule>
    <cfRule type="cellIs" dxfId="1629" priority="85" operator="equal">
      <formula>"BAJA"</formula>
    </cfRule>
    <cfRule type="cellIs" dxfId="1628" priority="86" operator="equal">
      <formula>"MUY ALTA"</formula>
    </cfRule>
  </conditionalFormatting>
  <conditionalFormatting sqref="T20:T21">
    <cfRule type="cellIs" dxfId="1627" priority="77" operator="equal">
      <formula>"II"</formula>
    </cfRule>
    <cfRule type="cellIs" dxfId="1626" priority="78" operator="equal">
      <formula>"III"</formula>
    </cfRule>
    <cfRule type="cellIs" dxfId="1625" priority="79" operator="equal">
      <formula>"I"</formula>
    </cfRule>
    <cfRule type="cellIs" dxfId="1624" priority="80" operator="equal">
      <formula>"IV"</formula>
    </cfRule>
  </conditionalFormatting>
  <conditionalFormatting sqref="U20:U21">
    <cfRule type="containsText" dxfId="1623" priority="81" operator="containsText" text="Mejorable">
      <formula>NOT(ISERROR(SEARCH("Mejorable",U20)))</formula>
    </cfRule>
    <cfRule type="containsText" dxfId="1622" priority="82" operator="containsText" text="Aceptable.">
      <formula>NOT(ISERROR(SEARCH("Aceptable.",U20)))</formula>
    </cfRule>
    <cfRule type="containsText" dxfId="1621" priority="83" operator="containsText" text="Aceptable con control específico">
      <formula>NOT(ISERROR(SEARCH("Aceptable con control específico",U20)))</formula>
    </cfRule>
  </conditionalFormatting>
  <conditionalFormatting sqref="P24:Q24 S24">
    <cfRule type="cellIs" dxfId="1620" priority="74" operator="equal">
      <formula>"MEDIA"</formula>
    </cfRule>
    <cfRule type="cellIs" dxfId="1619" priority="75" operator="equal">
      <formula>"BAJA"</formula>
    </cfRule>
    <cfRule type="cellIs" dxfId="1618" priority="76" operator="equal">
      <formula>"MUY ALTA"</formula>
    </cfRule>
  </conditionalFormatting>
  <conditionalFormatting sqref="T24">
    <cfRule type="cellIs" dxfId="1617" priority="67" operator="equal">
      <formula>"II"</formula>
    </cfRule>
    <cfRule type="cellIs" dxfId="1616" priority="68" operator="equal">
      <formula>"III"</formula>
    </cfRule>
    <cfRule type="cellIs" dxfId="1615" priority="69" operator="equal">
      <formula>"I"</formula>
    </cfRule>
    <cfRule type="cellIs" dxfId="1614" priority="70" operator="equal">
      <formula>"IV"</formula>
    </cfRule>
  </conditionalFormatting>
  <conditionalFormatting sqref="U24">
    <cfRule type="containsText" dxfId="1613" priority="71" operator="containsText" text="Mejorable">
      <formula>NOT(ISERROR(SEARCH("Mejorable",U24)))</formula>
    </cfRule>
    <cfRule type="containsText" dxfId="1612" priority="72" operator="containsText" text="Aceptable.">
      <formula>NOT(ISERROR(SEARCH("Aceptable.",U24)))</formula>
    </cfRule>
    <cfRule type="containsText" dxfId="1611" priority="73" operator="containsText" text="Aceptable con control específico">
      <formula>NOT(ISERROR(SEARCH("Aceptable con control específico",U24)))</formula>
    </cfRule>
  </conditionalFormatting>
  <conditionalFormatting sqref="P23:Q23 S23">
    <cfRule type="cellIs" dxfId="1610" priority="64" operator="equal">
      <formula>"MEDIA"</formula>
    </cfRule>
    <cfRule type="cellIs" dxfId="1609" priority="65" operator="equal">
      <formula>"BAJA"</formula>
    </cfRule>
    <cfRule type="cellIs" dxfId="1608" priority="66" operator="equal">
      <formula>"MUY ALTA"</formula>
    </cfRule>
  </conditionalFormatting>
  <conditionalFormatting sqref="T23">
    <cfRule type="cellIs" dxfId="1607" priority="57" operator="equal">
      <formula>"II"</formula>
    </cfRule>
    <cfRule type="cellIs" dxfId="1606" priority="58" operator="equal">
      <formula>"III"</formula>
    </cfRule>
    <cfRule type="cellIs" dxfId="1605" priority="59" operator="equal">
      <formula>"I"</formula>
    </cfRule>
    <cfRule type="cellIs" dxfId="1604" priority="60" operator="equal">
      <formula>"IV"</formula>
    </cfRule>
  </conditionalFormatting>
  <conditionalFormatting sqref="U23">
    <cfRule type="containsText" dxfId="1603" priority="61" operator="containsText" text="Mejorable">
      <formula>NOT(ISERROR(SEARCH("Mejorable",U23)))</formula>
    </cfRule>
    <cfRule type="containsText" dxfId="1602" priority="62" operator="containsText" text="Aceptable.">
      <formula>NOT(ISERROR(SEARCH("Aceptable.",U23)))</formula>
    </cfRule>
    <cfRule type="containsText" dxfId="1601" priority="63" operator="containsText" text="Aceptable con control específico">
      <formula>NOT(ISERROR(SEARCH("Aceptable con control específico",U23)))</formula>
    </cfRule>
  </conditionalFormatting>
  <conditionalFormatting sqref="P25:Q27 S25:S27">
    <cfRule type="cellIs" dxfId="1600" priority="54" operator="equal">
      <formula>"MEDIA"</formula>
    </cfRule>
    <cfRule type="cellIs" dxfId="1599" priority="55" operator="equal">
      <formula>"BAJA"</formula>
    </cfRule>
    <cfRule type="cellIs" dxfId="1598" priority="56" operator="equal">
      <formula>"MUY ALTA"</formula>
    </cfRule>
  </conditionalFormatting>
  <conditionalFormatting sqref="T25:T27">
    <cfRule type="cellIs" dxfId="1597" priority="47" operator="equal">
      <formula>"II"</formula>
    </cfRule>
    <cfRule type="cellIs" dxfId="1596" priority="48" operator="equal">
      <formula>"III"</formula>
    </cfRule>
    <cfRule type="cellIs" dxfId="1595" priority="49" operator="equal">
      <formula>"I"</formula>
    </cfRule>
    <cfRule type="cellIs" dxfId="1594" priority="50" operator="equal">
      <formula>"IV"</formula>
    </cfRule>
  </conditionalFormatting>
  <conditionalFormatting sqref="U25:U27">
    <cfRule type="containsText" dxfId="1593" priority="51" operator="containsText" text="Mejorable">
      <formula>NOT(ISERROR(SEARCH("Mejorable",U25)))</formula>
    </cfRule>
    <cfRule type="containsText" dxfId="1592" priority="52" operator="containsText" text="Aceptable.">
      <formula>NOT(ISERROR(SEARCH("Aceptable.",U25)))</formula>
    </cfRule>
    <cfRule type="containsText" dxfId="1591" priority="53" operator="containsText" text="Aceptable con control específico">
      <formula>NOT(ISERROR(SEARCH("Aceptable con control específico",U25)))</formula>
    </cfRule>
  </conditionalFormatting>
  <conditionalFormatting sqref="P30 S30:T30 T31">
    <cfRule type="cellIs" dxfId="1590" priority="44" operator="equal">
      <formula>"MEDIA"</formula>
    </cfRule>
    <cfRule type="cellIs" dxfId="1589" priority="45" operator="equal">
      <formula>"BAJA"</formula>
    </cfRule>
    <cfRule type="cellIs" dxfId="1588" priority="46" operator="equal">
      <formula>"MUY ALTA"</formula>
    </cfRule>
  </conditionalFormatting>
  <conditionalFormatting sqref="Q30">
    <cfRule type="cellIs" dxfId="1587" priority="38" operator="equal">
      <formula>"MEDIA"</formula>
    </cfRule>
    <cfRule type="cellIs" dxfId="1586" priority="39" operator="equal">
      <formula>"BAJA"</formula>
    </cfRule>
    <cfRule type="cellIs" dxfId="1585" priority="40" operator="equal">
      <formula>"MUY ALTA"</formula>
    </cfRule>
  </conditionalFormatting>
  <conditionalFormatting sqref="T30:T31">
    <cfRule type="cellIs" dxfId="1584" priority="34" operator="equal">
      <formula>"II"</formula>
    </cfRule>
    <cfRule type="cellIs" dxfId="1583" priority="35" operator="equal">
      <formula>"III"</formula>
    </cfRule>
    <cfRule type="cellIs" dxfId="1582" priority="36" operator="equal">
      <formula>"I"</formula>
    </cfRule>
    <cfRule type="cellIs" dxfId="1581" priority="37" operator="equal">
      <formula>"IV"</formula>
    </cfRule>
  </conditionalFormatting>
  <conditionalFormatting sqref="U30:U31">
    <cfRule type="containsText" dxfId="1580" priority="41" operator="containsText" text="Mejorable">
      <formula>NOT(ISERROR(SEARCH("Mejorable",U30)))</formula>
    </cfRule>
    <cfRule type="containsText" dxfId="1579" priority="42" operator="containsText" text="Aceptable.">
      <formula>NOT(ISERROR(SEARCH("Aceptable.",U30)))</formula>
    </cfRule>
    <cfRule type="containsText" dxfId="1578" priority="43" operator="containsText" text="Aceptable con control específico">
      <formula>NOT(ISERROR(SEARCH("Aceptable con control específico",U30)))</formula>
    </cfRule>
  </conditionalFormatting>
  <conditionalFormatting sqref="W28:AA28 G28:S28">
    <cfRule type="cellIs" dxfId="1577" priority="18" operator="equal">
      <formula>"MEDIA"</formula>
    </cfRule>
    <cfRule type="cellIs" dxfId="1576" priority="19" operator="equal">
      <formula>"BAJA"</formula>
    </cfRule>
    <cfRule type="cellIs" dxfId="1575" priority="20" operator="equal">
      <formula>"MUY ALTA"</formula>
    </cfRule>
  </conditionalFormatting>
  <conditionalFormatting sqref="T28">
    <cfRule type="cellIs" dxfId="1574" priority="11" operator="equal">
      <formula>"II"</formula>
    </cfRule>
    <cfRule type="cellIs" dxfId="1573" priority="12" operator="equal">
      <formula>"III"</formula>
    </cfRule>
    <cfRule type="cellIs" dxfId="1572" priority="13" operator="equal">
      <formula>"I"</formula>
    </cfRule>
    <cfRule type="cellIs" dxfId="1571" priority="14" operator="equal">
      <formula>"IV"</formula>
    </cfRule>
  </conditionalFormatting>
  <conditionalFormatting sqref="U28">
    <cfRule type="containsText" dxfId="1570" priority="15" operator="containsText" text="Mejorable">
      <formula>NOT(ISERROR(SEARCH("Mejorable",U28)))</formula>
    </cfRule>
    <cfRule type="containsText" dxfId="1569" priority="16" operator="containsText" text="Aceptable.">
      <formula>NOT(ISERROR(SEARCH("Aceptable.",U28)))</formula>
    </cfRule>
    <cfRule type="containsText" dxfId="1568" priority="17" operator="containsText" text="Aceptable con control específico">
      <formula>NOT(ISERROR(SEARCH("Aceptable con control específico",U28)))</formula>
    </cfRule>
  </conditionalFormatting>
  <conditionalFormatting sqref="W28 Z28:AA28">
    <cfRule type="cellIs" dxfId="1567" priority="21" operator="equal">
      <formula>"ALTA"</formula>
    </cfRule>
  </conditionalFormatting>
  <conditionalFormatting sqref="P13:Q18 S13:S18">
    <cfRule type="cellIs" dxfId="1566" priority="8" operator="equal">
      <formula>"MEDIA"</formula>
    </cfRule>
    <cfRule type="cellIs" dxfId="1565" priority="9" operator="equal">
      <formula>"BAJA"</formula>
    </cfRule>
    <cfRule type="cellIs" dxfId="1564" priority="10" operator="equal">
      <formula>"MUY ALTA"</formula>
    </cfRule>
  </conditionalFormatting>
  <conditionalFormatting sqref="T13:T18">
    <cfRule type="cellIs" dxfId="1563" priority="1" operator="equal">
      <formula>"II"</formula>
    </cfRule>
    <cfRule type="cellIs" dxfId="1562" priority="2" operator="equal">
      <formula>"III"</formula>
    </cfRule>
    <cfRule type="cellIs" dxfId="1561" priority="3" operator="equal">
      <formula>"I"</formula>
    </cfRule>
    <cfRule type="cellIs" dxfId="1560" priority="4" operator="equal">
      <formula>"IV"</formula>
    </cfRule>
  </conditionalFormatting>
  <conditionalFormatting sqref="U13:U18">
    <cfRule type="containsText" dxfId="1559" priority="5" operator="containsText" text="Mejorable">
      <formula>NOT(ISERROR(SEARCH("Mejorable",U13)))</formula>
    </cfRule>
    <cfRule type="containsText" dxfId="1558" priority="6" operator="containsText" text="Aceptable.">
      <formula>NOT(ISERROR(SEARCH("Aceptable.",U13)))</formula>
    </cfRule>
    <cfRule type="containsText" dxfId="1557" priority="7" operator="containsText" text="Aceptable con control específico">
      <formula>NOT(ISERROR(SEARCH("Aceptable con control específico",U13)))</formula>
    </cfRule>
  </conditionalFormatting>
  <dataValidations disablePrompts="1" count="3">
    <dataValidation type="list" allowBlank="1" showInputMessage="1" showErrorMessage="1" sqref="R19">
      <formula1>"10,25,60,100"</formula1>
    </dataValidation>
    <dataValidation type="list" allowBlank="1" showInputMessage="1" showErrorMessage="1" sqref="N19">
      <formula1>"2,6,10"</formula1>
    </dataValidation>
    <dataValidation type="list" errorStyle="warning" allowBlank="1" showInputMessage="1" showErrorMessage="1" errorTitle="COLOQUE SOLO" error="1,2,3, O 4" sqref="O19">
      <formula1>"4,3,2,1"</formula1>
    </dataValidation>
  </dataValidations>
  <pageMargins left="0.7" right="0.7" top="0.75" bottom="0.75" header="0.3" footer="0.3"/>
  <pageSetup scale="18" orientation="portrait" r:id="rId1"/>
  <rowBreaks count="1" manualBreakCount="1">
    <brk id="33"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B1:AA351"/>
  <sheetViews>
    <sheetView view="pageBreakPreview" zoomScale="96" zoomScaleNormal="71" zoomScaleSheetLayoutView="96" workbookViewId="0">
      <selection activeCell="E12" sqref="E12"/>
    </sheetView>
  </sheetViews>
  <sheetFormatPr baseColWidth="10" defaultColWidth="11.42578125" defaultRowHeight="15"/>
  <cols>
    <col min="1" max="1" width="2" style="127" customWidth="1"/>
    <col min="2" max="2" width="13.85546875" style="127" customWidth="1"/>
    <col min="3" max="3" width="15.28515625" style="127" customWidth="1"/>
    <col min="4" max="4" width="27" style="127" customWidth="1"/>
    <col min="5" max="5" width="32.85546875" style="124" customWidth="1"/>
    <col min="6" max="6" width="16" style="129" customWidth="1"/>
    <col min="7" max="7" width="19.85546875" style="127" customWidth="1"/>
    <col min="8" max="8" width="26.85546875" style="127" customWidth="1"/>
    <col min="9" max="9" width="37.5703125" style="127" customWidth="1"/>
    <col min="10" max="10" width="24.85546875" style="127" customWidth="1"/>
    <col min="11" max="11" width="22.85546875" style="127" customWidth="1"/>
    <col min="12" max="12" width="24.5703125" style="127" customWidth="1"/>
    <col min="13"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4" width="16.42578125" style="127" customWidth="1"/>
    <col min="25" max="25" width="17.7109375"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268</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65"/>
      <c r="C8" s="166"/>
      <c r="D8" s="166"/>
      <c r="E8" s="163"/>
      <c r="F8" s="163"/>
      <c r="G8" s="163"/>
      <c r="H8" s="163"/>
      <c r="I8" s="163"/>
      <c r="J8" s="163"/>
      <c r="K8" s="163"/>
      <c r="L8" s="163"/>
      <c r="M8" s="163"/>
      <c r="N8" s="163"/>
      <c r="O8" s="163"/>
      <c r="P8" s="163"/>
      <c r="Q8" s="163"/>
      <c r="R8" s="163"/>
      <c r="S8" s="163"/>
      <c r="T8" s="163"/>
      <c r="U8" s="163"/>
      <c r="V8" s="163"/>
      <c r="W8" s="163"/>
      <c r="X8" s="163"/>
      <c r="Y8" s="163"/>
      <c r="Z8" s="164"/>
      <c r="AA8" s="118"/>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229" customFormat="1" ht="85.5" customHeight="1">
      <c r="B11" s="254" t="s">
        <v>307</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9</v>
      </c>
      <c r="W11" s="255" t="s">
        <v>318</v>
      </c>
      <c r="X11" s="255" t="s">
        <v>318</v>
      </c>
      <c r="Y11" s="255" t="s">
        <v>318</v>
      </c>
      <c r="Z11" s="255" t="s">
        <v>319</v>
      </c>
      <c r="AA11" s="259" t="s">
        <v>318</v>
      </c>
    </row>
    <row r="12" spans="2:27" s="229" customFormat="1" ht="140.25">
      <c r="B12" s="200" t="s">
        <v>307</v>
      </c>
      <c r="C12" s="170" t="s">
        <v>308</v>
      </c>
      <c r="D12" s="170" t="s">
        <v>309</v>
      </c>
      <c r="E12" s="170" t="s">
        <v>320</v>
      </c>
      <c r="F12" s="170" t="s">
        <v>311</v>
      </c>
      <c r="G12" s="170" t="s">
        <v>321</v>
      </c>
      <c r="H12" s="170" t="s">
        <v>322</v>
      </c>
      <c r="I12" s="170" t="s">
        <v>323</v>
      </c>
      <c r="J12" s="170" t="s">
        <v>324</v>
      </c>
      <c r="K12" s="170" t="s">
        <v>56</v>
      </c>
      <c r="L12" s="170" t="s">
        <v>505</v>
      </c>
      <c r="M12" s="170" t="s">
        <v>326</v>
      </c>
      <c r="N12" s="170">
        <v>2</v>
      </c>
      <c r="O12" s="170">
        <v>2</v>
      </c>
      <c r="P12" s="170">
        <f t="shared" ref="P12:P32" si="0">N12*O12</f>
        <v>4</v>
      </c>
      <c r="Q12" s="170" t="str">
        <f t="shared" ref="Q12:Q31" si="1">IF(P12&lt;2,"O",IF(P12&lt;=4,"(B)",IF(P12&lt;=8,"(M)",IF(P12&lt;=20,"(A)","(MA)"))))</f>
        <v>(B)</v>
      </c>
      <c r="R12" s="170">
        <v>25</v>
      </c>
      <c r="S12" s="170">
        <f t="shared" ref="S12:S30" si="2">P12*R12</f>
        <v>100</v>
      </c>
      <c r="T12" s="171" t="str">
        <f t="shared" ref="T12:T32" si="3">IF(S12&lt;20,"O",IF(S12&lt;=20,"IV",IF(S12&lt;=120,"III",IF(S12&lt;=500,"II","I"))))</f>
        <v>III</v>
      </c>
      <c r="U12" s="172" t="str">
        <f t="shared" ref="U12:U32" si="4">IF(T12="I","No aceptable",IF(T12="II","Aceptable con control específico",IF(T12="III","Mejorable","Aceptable.")))</f>
        <v>Mejorable</v>
      </c>
      <c r="V12" s="170">
        <v>9</v>
      </c>
      <c r="W12" s="170" t="s">
        <v>318</v>
      </c>
      <c r="X12" s="170" t="s">
        <v>318</v>
      </c>
      <c r="Y12" s="170" t="s">
        <v>318</v>
      </c>
      <c r="Z12" s="170" t="s">
        <v>506</v>
      </c>
      <c r="AA12" s="201" t="s">
        <v>507</v>
      </c>
    </row>
    <row r="13" spans="2:27" s="229" customFormat="1" ht="409.5">
      <c r="B13" s="261" t="s">
        <v>307</v>
      </c>
      <c r="C13" s="173" t="s">
        <v>308</v>
      </c>
      <c r="D13" s="173" t="s">
        <v>309</v>
      </c>
      <c r="E13" s="173" t="s">
        <v>329</v>
      </c>
      <c r="F13" s="173"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9</v>
      </c>
      <c r="W13" s="170" t="s">
        <v>318</v>
      </c>
      <c r="X13" s="170" t="s">
        <v>318</v>
      </c>
      <c r="Y13" s="170" t="s">
        <v>318</v>
      </c>
      <c r="Z13" s="170" t="s">
        <v>337</v>
      </c>
      <c r="AA13" s="201" t="s">
        <v>318</v>
      </c>
    </row>
    <row r="14" spans="2:27" s="229" customFormat="1" ht="216.75">
      <c r="B14" s="200" t="s">
        <v>307</v>
      </c>
      <c r="C14" s="173" t="s">
        <v>308</v>
      </c>
      <c r="D14" s="173" t="s">
        <v>309</v>
      </c>
      <c r="E14" s="173" t="s">
        <v>329</v>
      </c>
      <c r="F14" s="173"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si="3"/>
        <v>II</v>
      </c>
      <c r="U14" s="172" t="str">
        <f t="shared" si="4"/>
        <v>Aceptable con control específico</v>
      </c>
      <c r="V14" s="170">
        <v>9</v>
      </c>
      <c r="W14" s="170" t="s">
        <v>318</v>
      </c>
      <c r="X14" s="170" t="s">
        <v>318</v>
      </c>
      <c r="Y14" s="170" t="s">
        <v>318</v>
      </c>
      <c r="Z14" s="252" t="s">
        <v>343</v>
      </c>
      <c r="AA14" s="201" t="s">
        <v>318</v>
      </c>
    </row>
    <row r="15" spans="2:27" s="229" customFormat="1" ht="229.5">
      <c r="B15" s="200" t="s">
        <v>307</v>
      </c>
      <c r="C15" s="173" t="s">
        <v>308</v>
      </c>
      <c r="D15" s="173" t="s">
        <v>309</v>
      </c>
      <c r="E15" s="173" t="s">
        <v>329</v>
      </c>
      <c r="F15" s="173"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3"/>
        <v>III</v>
      </c>
      <c r="U15" s="172" t="str">
        <f t="shared" si="4"/>
        <v>Mejorable</v>
      </c>
      <c r="V15" s="170">
        <v>9</v>
      </c>
      <c r="W15" s="170" t="s">
        <v>318</v>
      </c>
      <c r="X15" s="170" t="s">
        <v>318</v>
      </c>
      <c r="Y15" s="170" t="s">
        <v>318</v>
      </c>
      <c r="Z15" s="170" t="s">
        <v>349</v>
      </c>
      <c r="AA15" s="201" t="s">
        <v>318</v>
      </c>
    </row>
    <row r="16" spans="2:27" s="229" customFormat="1" ht="153">
      <c r="B16" s="200" t="s">
        <v>307</v>
      </c>
      <c r="C16" s="173" t="s">
        <v>308</v>
      </c>
      <c r="D16" s="173" t="s">
        <v>309</v>
      </c>
      <c r="E16" s="173" t="s">
        <v>329</v>
      </c>
      <c r="F16" s="173"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9</v>
      </c>
      <c r="W16" s="170" t="s">
        <v>318</v>
      </c>
      <c r="X16" s="170" t="s">
        <v>318</v>
      </c>
      <c r="Y16" s="170" t="s">
        <v>318</v>
      </c>
      <c r="Z16" s="253" t="s">
        <v>355</v>
      </c>
      <c r="AA16" s="201" t="s">
        <v>318</v>
      </c>
    </row>
    <row r="17" spans="2:27" s="229" customFormat="1" ht="127.5">
      <c r="B17" s="261" t="s">
        <v>307</v>
      </c>
      <c r="C17" s="173" t="s">
        <v>308</v>
      </c>
      <c r="D17" s="173" t="s">
        <v>309</v>
      </c>
      <c r="E17" s="173" t="s">
        <v>329</v>
      </c>
      <c r="F17" s="173"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9</v>
      </c>
      <c r="W17" s="170" t="s">
        <v>318</v>
      </c>
      <c r="X17" s="170" t="s">
        <v>318</v>
      </c>
      <c r="Y17" s="170" t="s">
        <v>318</v>
      </c>
      <c r="Z17" s="253" t="s">
        <v>359</v>
      </c>
      <c r="AA17" s="201" t="s">
        <v>318</v>
      </c>
    </row>
    <row r="18" spans="2:27" s="229" customFormat="1" ht="280.5">
      <c r="B18" s="200" t="s">
        <v>307</v>
      </c>
      <c r="C18" s="173" t="s">
        <v>308</v>
      </c>
      <c r="D18" s="173" t="s">
        <v>309</v>
      </c>
      <c r="E18" s="173" t="s">
        <v>329</v>
      </c>
      <c r="F18" s="173"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3"/>
        <v>II</v>
      </c>
      <c r="U18" s="172" t="str">
        <f t="shared" si="4"/>
        <v>Aceptable con control específico</v>
      </c>
      <c r="V18" s="170">
        <v>9</v>
      </c>
      <c r="W18" s="170" t="s">
        <v>318</v>
      </c>
      <c r="X18" s="170" t="s">
        <v>318</v>
      </c>
      <c r="Y18" s="170" t="s">
        <v>318</v>
      </c>
      <c r="Z18" s="253" t="s">
        <v>364</v>
      </c>
      <c r="AA18" s="201" t="s">
        <v>318</v>
      </c>
    </row>
    <row r="19" spans="2:27" s="229" customFormat="1" ht="281.25" customHeight="1">
      <c r="B19" s="200" t="s">
        <v>307</v>
      </c>
      <c r="C19" s="173" t="s">
        <v>308</v>
      </c>
      <c r="D19" s="173" t="s">
        <v>309</v>
      </c>
      <c r="E19" s="173" t="s">
        <v>365</v>
      </c>
      <c r="F19" s="173" t="s">
        <v>311</v>
      </c>
      <c r="G19" s="271" t="s">
        <v>338</v>
      </c>
      <c r="H19" s="272" t="s">
        <v>366</v>
      </c>
      <c r="I19" s="272" t="s">
        <v>367</v>
      </c>
      <c r="J19" s="272" t="s">
        <v>368</v>
      </c>
      <c r="K19" s="273" t="s">
        <v>56</v>
      </c>
      <c r="L19" s="273" t="s">
        <v>369</v>
      </c>
      <c r="M19" s="273" t="s">
        <v>370</v>
      </c>
      <c r="N19" s="273">
        <v>6</v>
      </c>
      <c r="O19" s="273">
        <v>4</v>
      </c>
      <c r="P19" s="273">
        <f t="shared" ref="P19" si="5">+N19*O19</f>
        <v>24</v>
      </c>
      <c r="Q19" s="273" t="str">
        <f t="shared" si="1"/>
        <v>(MA)</v>
      </c>
      <c r="R19" s="273">
        <v>10</v>
      </c>
      <c r="S19" s="273">
        <f t="shared" ref="S19" si="6">+P19*R19</f>
        <v>240</v>
      </c>
      <c r="T19" s="274" t="str">
        <f t="shared" si="3"/>
        <v>II</v>
      </c>
      <c r="U19" s="275" t="str">
        <f t="shared" si="4"/>
        <v>Aceptable con control específico</v>
      </c>
      <c r="V19" s="170">
        <v>9</v>
      </c>
      <c r="W19" s="273" t="s">
        <v>318</v>
      </c>
      <c r="X19" s="273" t="s">
        <v>318</v>
      </c>
      <c r="Y19" s="273" t="s">
        <v>318</v>
      </c>
      <c r="Z19" s="272" t="s">
        <v>371</v>
      </c>
      <c r="AA19" s="278" t="s">
        <v>318</v>
      </c>
    </row>
    <row r="20" spans="2:27" s="229" customFormat="1" ht="408">
      <c r="B20" s="200" t="s">
        <v>307</v>
      </c>
      <c r="C20" s="170" t="s">
        <v>308</v>
      </c>
      <c r="D20" s="170" t="s">
        <v>309</v>
      </c>
      <c r="E20" s="170" t="s">
        <v>372</v>
      </c>
      <c r="F20" s="170" t="s">
        <v>311</v>
      </c>
      <c r="G20" s="170" t="s">
        <v>373</v>
      </c>
      <c r="H20" s="170" t="s">
        <v>374</v>
      </c>
      <c r="I20" s="170" t="s">
        <v>375</v>
      </c>
      <c r="J20" s="170" t="s">
        <v>376</v>
      </c>
      <c r="K20" s="170" t="s">
        <v>377</v>
      </c>
      <c r="L20" s="170" t="s">
        <v>56</v>
      </c>
      <c r="M20" s="170" t="s">
        <v>378</v>
      </c>
      <c r="N20" s="170">
        <v>6</v>
      </c>
      <c r="O20" s="170">
        <v>3</v>
      </c>
      <c r="P20" s="170">
        <f t="shared" ref="P20:P24" si="7">N20*O20</f>
        <v>18</v>
      </c>
      <c r="Q20" s="170" t="str">
        <f t="shared" si="1"/>
        <v>(A)</v>
      </c>
      <c r="R20" s="170">
        <v>25</v>
      </c>
      <c r="S20" s="170">
        <f t="shared" ref="S20:S24" si="8">P20*R20</f>
        <v>450</v>
      </c>
      <c r="T20" s="171" t="str">
        <f t="shared" si="3"/>
        <v>II</v>
      </c>
      <c r="U20" s="172" t="str">
        <f t="shared" si="4"/>
        <v>Aceptable con control específico</v>
      </c>
      <c r="V20" s="170">
        <v>9</v>
      </c>
      <c r="W20" s="170" t="s">
        <v>318</v>
      </c>
      <c r="X20" s="170" t="s">
        <v>318</v>
      </c>
      <c r="Y20" s="170" t="s">
        <v>318</v>
      </c>
      <c r="Z20" s="170" t="s">
        <v>379</v>
      </c>
      <c r="AA20" s="201" t="s">
        <v>318</v>
      </c>
    </row>
    <row r="21" spans="2:27" s="229" customFormat="1" ht="409.5">
      <c r="B21" s="200" t="s">
        <v>307</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7"/>
        <v>18</v>
      </c>
      <c r="Q21" s="170" t="str">
        <f t="shared" si="1"/>
        <v>(A)</v>
      </c>
      <c r="R21" s="170">
        <v>25</v>
      </c>
      <c r="S21" s="170">
        <f t="shared" si="8"/>
        <v>450</v>
      </c>
      <c r="T21" s="171" t="str">
        <f t="shared" si="3"/>
        <v>II</v>
      </c>
      <c r="U21" s="172" t="str">
        <f t="shared" si="4"/>
        <v>Aceptable con control específico</v>
      </c>
      <c r="V21" s="170">
        <v>9</v>
      </c>
      <c r="W21" s="170" t="s">
        <v>318</v>
      </c>
      <c r="X21" s="170" t="s">
        <v>318</v>
      </c>
      <c r="Y21" s="170" t="s">
        <v>318</v>
      </c>
      <c r="Z21" s="170" t="s">
        <v>385</v>
      </c>
      <c r="AA21" s="201" t="s">
        <v>318</v>
      </c>
    </row>
    <row r="22" spans="2:27" s="229" customFormat="1" ht="102">
      <c r="B22" s="200" t="s">
        <v>307</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si="7"/>
        <v>24</v>
      </c>
      <c r="Q22" s="170" t="str">
        <f t="shared" si="1"/>
        <v>(MA)</v>
      </c>
      <c r="R22" s="170">
        <v>10</v>
      </c>
      <c r="S22" s="170">
        <f t="shared" si="8"/>
        <v>240</v>
      </c>
      <c r="T22" s="171" t="str">
        <f t="shared" si="3"/>
        <v>II</v>
      </c>
      <c r="U22" s="172" t="str">
        <f t="shared" si="4"/>
        <v>Aceptable con control específico</v>
      </c>
      <c r="V22" s="170">
        <v>9</v>
      </c>
      <c r="W22" s="170" t="s">
        <v>318</v>
      </c>
      <c r="X22" s="170" t="s">
        <v>318</v>
      </c>
      <c r="Y22" s="170" t="s">
        <v>392</v>
      </c>
      <c r="Z22" s="170" t="s">
        <v>393</v>
      </c>
      <c r="AA22" s="201" t="s">
        <v>318</v>
      </c>
    </row>
    <row r="23" spans="2:27" s="229" customFormat="1" ht="51">
      <c r="B23" s="200" t="s">
        <v>307</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7"/>
        <v>12</v>
      </c>
      <c r="Q23" s="170" t="str">
        <f t="shared" si="1"/>
        <v>(A)</v>
      </c>
      <c r="R23" s="170">
        <v>10</v>
      </c>
      <c r="S23" s="170">
        <f t="shared" si="8"/>
        <v>120</v>
      </c>
      <c r="T23" s="171" t="str">
        <f t="shared" si="3"/>
        <v>III</v>
      </c>
      <c r="U23" s="172" t="str">
        <f t="shared" si="4"/>
        <v>Mejorable</v>
      </c>
      <c r="V23" s="170">
        <v>9</v>
      </c>
      <c r="W23" s="170" t="s">
        <v>318</v>
      </c>
      <c r="X23" s="170" t="s">
        <v>318</v>
      </c>
      <c r="Y23" s="170" t="s">
        <v>318</v>
      </c>
      <c r="Z23" s="170" t="s">
        <v>408</v>
      </c>
      <c r="AA23" s="201" t="s">
        <v>318</v>
      </c>
    </row>
    <row r="24" spans="2:27" s="229" customFormat="1" ht="89.25">
      <c r="B24" s="200" t="s">
        <v>307</v>
      </c>
      <c r="C24" s="170" t="s">
        <v>308</v>
      </c>
      <c r="D24" s="170" t="s">
        <v>309</v>
      </c>
      <c r="E24" s="170" t="s">
        <v>494</v>
      </c>
      <c r="F24" s="170" t="s">
        <v>311</v>
      </c>
      <c r="G24" s="170" t="s">
        <v>403</v>
      </c>
      <c r="H24" s="170" t="s">
        <v>410</v>
      </c>
      <c r="I24" s="170" t="s">
        <v>411</v>
      </c>
      <c r="J24" s="170" t="s">
        <v>412</v>
      </c>
      <c r="K24" s="170" t="s">
        <v>56</v>
      </c>
      <c r="L24" s="170" t="s">
        <v>413</v>
      </c>
      <c r="M24" s="170" t="s">
        <v>56</v>
      </c>
      <c r="N24" s="170">
        <v>6</v>
      </c>
      <c r="O24" s="170">
        <v>2</v>
      </c>
      <c r="P24" s="170">
        <f t="shared" si="7"/>
        <v>12</v>
      </c>
      <c r="Q24" s="170" t="str">
        <f t="shared" si="1"/>
        <v>(A)</v>
      </c>
      <c r="R24" s="170">
        <v>25</v>
      </c>
      <c r="S24" s="170">
        <f t="shared" si="8"/>
        <v>300</v>
      </c>
      <c r="T24" s="171" t="str">
        <f t="shared" si="3"/>
        <v>II</v>
      </c>
      <c r="U24" s="172" t="str">
        <f t="shared" si="4"/>
        <v>Aceptable con control específico</v>
      </c>
      <c r="V24" s="170">
        <v>9</v>
      </c>
      <c r="W24" s="170" t="s">
        <v>318</v>
      </c>
      <c r="X24" s="170" t="s">
        <v>318</v>
      </c>
      <c r="Y24" s="170" t="s">
        <v>318</v>
      </c>
      <c r="Z24" s="170" t="s">
        <v>414</v>
      </c>
      <c r="AA24" s="201" t="s">
        <v>318</v>
      </c>
    </row>
    <row r="25" spans="2:27" s="229" customFormat="1" ht="89.25">
      <c r="B25" s="200" t="s">
        <v>307</v>
      </c>
      <c r="C25" s="170" t="s">
        <v>308</v>
      </c>
      <c r="D25" s="170" t="s">
        <v>309</v>
      </c>
      <c r="E25" s="170" t="s">
        <v>416</v>
      </c>
      <c r="F25" s="170" t="s">
        <v>396</v>
      </c>
      <c r="G25" s="170" t="s">
        <v>403</v>
      </c>
      <c r="H25" s="170" t="s">
        <v>404</v>
      </c>
      <c r="I25" s="170" t="s">
        <v>417</v>
      </c>
      <c r="J25" s="170" t="s">
        <v>418</v>
      </c>
      <c r="K25" s="170" t="s">
        <v>56</v>
      </c>
      <c r="L25" s="170" t="s">
        <v>419</v>
      </c>
      <c r="M25" s="170" t="s">
        <v>420</v>
      </c>
      <c r="N25" s="170">
        <v>6</v>
      </c>
      <c r="O25" s="170">
        <v>1</v>
      </c>
      <c r="P25" s="170">
        <f>N25*O25</f>
        <v>6</v>
      </c>
      <c r="Q25" s="170" t="str">
        <f>IF(P25&lt;2,"O",IF(P25&lt;=4,"(B)",IF(P25&lt;=8,"(M)",IF(P25&lt;=20,"(A)","(MA)"))))</f>
        <v>(M)</v>
      </c>
      <c r="R25" s="170">
        <v>60</v>
      </c>
      <c r="S25" s="170">
        <f>P25*R25</f>
        <v>360</v>
      </c>
      <c r="T25" s="171" t="str">
        <f>IF(S25&lt;20,"O",IF(S25&lt;=20,"IV",IF(S25&lt;=120,"III",IF(S25&lt;=500,"II","I"))))</f>
        <v>II</v>
      </c>
      <c r="U25" s="172" t="str">
        <f>IF(T25="I","No aceptable",IF(T25="II","Aceptable con control específico",IF(T25="III","Mejorable","Aceptable.")))</f>
        <v>Aceptable con control específico</v>
      </c>
      <c r="V25" s="170">
        <v>9</v>
      </c>
      <c r="W25" s="170" t="s">
        <v>318</v>
      </c>
      <c r="X25" s="170" t="s">
        <v>318</v>
      </c>
      <c r="Y25" s="170" t="s">
        <v>318</v>
      </c>
      <c r="Z25" s="170" t="s">
        <v>421</v>
      </c>
      <c r="AA25" s="201" t="s">
        <v>422</v>
      </c>
    </row>
    <row r="26" spans="2:27" s="229" customFormat="1" ht="102">
      <c r="B26" s="202" t="s">
        <v>493</v>
      </c>
      <c r="C26" s="170" t="s">
        <v>308</v>
      </c>
      <c r="D26" s="170" t="s">
        <v>309</v>
      </c>
      <c r="E26" s="170" t="s">
        <v>395</v>
      </c>
      <c r="F26" s="170" t="s">
        <v>396</v>
      </c>
      <c r="G26" s="170" t="s">
        <v>373</v>
      </c>
      <c r="H26" s="170" t="s">
        <v>397</v>
      </c>
      <c r="I26" s="170" t="s">
        <v>398</v>
      </c>
      <c r="J26" s="170" t="s">
        <v>399</v>
      </c>
      <c r="K26" s="170" t="s">
        <v>56</v>
      </c>
      <c r="L26" s="170" t="s">
        <v>400</v>
      </c>
      <c r="M26" s="170" t="s">
        <v>56</v>
      </c>
      <c r="N26" s="170">
        <v>6</v>
      </c>
      <c r="O26" s="170">
        <v>1</v>
      </c>
      <c r="P26" s="170">
        <f>N26*O26</f>
        <v>6</v>
      </c>
      <c r="Q26" s="170" t="str">
        <f>IF(P26&lt;2,"O",IF(P26&lt;=4,"(B)",IF(P26&lt;=8,"(M)",IF(P26&lt;=20,"(A)","(MA)"))))</f>
        <v>(M)</v>
      </c>
      <c r="R26" s="170">
        <v>60</v>
      </c>
      <c r="S26" s="170">
        <f>P26*R26</f>
        <v>360</v>
      </c>
      <c r="T26" s="171" t="str">
        <f>IF(S26&lt;20,"O",IF(S26&lt;=20,"IV",IF(S26&lt;=120,"III",IF(S26&lt;=500,"II","I"))))</f>
        <v>II</v>
      </c>
      <c r="U26" s="172" t="str">
        <f>IF(T26="I","No aceptable",IF(T26="II","Aceptable con control específico",IF(T26="III","Mejorable","Aceptable.")))</f>
        <v>Aceptable con control específico</v>
      </c>
      <c r="V26" s="170">
        <v>9</v>
      </c>
      <c r="W26" s="170" t="s">
        <v>318</v>
      </c>
      <c r="X26" s="170" t="s">
        <v>318</v>
      </c>
      <c r="Y26" s="170" t="s">
        <v>318</v>
      </c>
      <c r="Z26" s="170" t="s">
        <v>401</v>
      </c>
      <c r="AA26" s="201" t="s">
        <v>318</v>
      </c>
    </row>
    <row r="27" spans="2:27" s="229" customFormat="1" ht="51">
      <c r="B27" s="202" t="s">
        <v>493</v>
      </c>
      <c r="C27" s="170" t="s">
        <v>308</v>
      </c>
      <c r="D27" s="170" t="s">
        <v>309</v>
      </c>
      <c r="E27" s="170" t="s">
        <v>416</v>
      </c>
      <c r="F27" s="170" t="s">
        <v>396</v>
      </c>
      <c r="G27" s="170" t="s">
        <v>403</v>
      </c>
      <c r="H27" s="170" t="s">
        <v>410</v>
      </c>
      <c r="I27" s="170" t="s">
        <v>423</v>
      </c>
      <c r="J27" s="170" t="s">
        <v>424</v>
      </c>
      <c r="K27" s="170" t="s">
        <v>56</v>
      </c>
      <c r="L27" s="170" t="s">
        <v>56</v>
      </c>
      <c r="M27" s="170" t="s">
        <v>425</v>
      </c>
      <c r="N27" s="170">
        <v>6</v>
      </c>
      <c r="O27" s="170">
        <v>1</v>
      </c>
      <c r="P27" s="170">
        <f t="shared" ref="P27" si="9">N27*O27</f>
        <v>6</v>
      </c>
      <c r="Q27" s="170" t="str">
        <f t="shared" ref="Q27" si="10">IF(P27&lt;2,"O",IF(P27&lt;=4,"(B)",IF(P27&lt;=8,"(M)",IF(P27&lt;=20,"(A)","(MA)"))))</f>
        <v>(M)</v>
      </c>
      <c r="R27" s="170">
        <v>60</v>
      </c>
      <c r="S27" s="170">
        <f t="shared" ref="S27" si="11">P27*R27</f>
        <v>360</v>
      </c>
      <c r="T27" s="171" t="str">
        <f t="shared" ref="T27" si="12">IF(S27&lt;20,"O",IF(S27&lt;=20,"IV",IF(S27&lt;=120,"III",IF(S27&lt;=500,"II","I"))))</f>
        <v>II</v>
      </c>
      <c r="U27" s="172" t="str">
        <f t="shared" ref="U27" si="13">IF(T27="I","No aceptable",IF(T27="II","Aceptable con control específico",IF(T27="III","Mejorable","Aceptable.")))</f>
        <v>Aceptable con control específico</v>
      </c>
      <c r="V27" s="170">
        <v>9</v>
      </c>
      <c r="W27" s="170" t="s">
        <v>318</v>
      </c>
      <c r="X27" s="170" t="s">
        <v>318</v>
      </c>
      <c r="Y27" s="170" t="s">
        <v>318</v>
      </c>
      <c r="Z27" s="170" t="s">
        <v>426</v>
      </c>
      <c r="AA27" s="201" t="s">
        <v>318</v>
      </c>
    </row>
    <row r="28" spans="2:27" s="229" customFormat="1" ht="102">
      <c r="B28" s="200" t="s">
        <v>307</v>
      </c>
      <c r="C28" s="170" t="s">
        <v>308</v>
      </c>
      <c r="D28" s="170" t="s">
        <v>309</v>
      </c>
      <c r="E28" s="170" t="s">
        <v>329</v>
      </c>
      <c r="F28" s="170" t="s">
        <v>311</v>
      </c>
      <c r="G28" s="170" t="s">
        <v>427</v>
      </c>
      <c r="H28" s="170" t="s">
        <v>428</v>
      </c>
      <c r="I28" s="170" t="s">
        <v>429</v>
      </c>
      <c r="J28" s="170" t="s">
        <v>430</v>
      </c>
      <c r="K28" s="170" t="s">
        <v>56</v>
      </c>
      <c r="L28" s="170" t="s">
        <v>431</v>
      </c>
      <c r="M28" s="170" t="s">
        <v>432</v>
      </c>
      <c r="N28" s="170">
        <v>2</v>
      </c>
      <c r="O28" s="170">
        <v>1</v>
      </c>
      <c r="P28" s="170">
        <f t="shared" si="0"/>
        <v>2</v>
      </c>
      <c r="Q28" s="170" t="str">
        <f t="shared" si="1"/>
        <v>(B)</v>
      </c>
      <c r="R28" s="170">
        <v>100</v>
      </c>
      <c r="S28" s="170">
        <f t="shared" si="2"/>
        <v>200</v>
      </c>
      <c r="T28" s="171" t="str">
        <f t="shared" si="3"/>
        <v>II</v>
      </c>
      <c r="U28" s="172" t="str">
        <f t="shared" si="4"/>
        <v>Aceptable con control específico</v>
      </c>
      <c r="V28" s="170">
        <v>9</v>
      </c>
      <c r="W28" s="170" t="s">
        <v>318</v>
      </c>
      <c r="X28" s="170" t="s">
        <v>318</v>
      </c>
      <c r="Y28" s="170" t="s">
        <v>318</v>
      </c>
      <c r="Z28" s="170" t="s">
        <v>433</v>
      </c>
      <c r="AA28" s="201" t="s">
        <v>318</v>
      </c>
    </row>
    <row r="29" spans="2:27" s="229" customFormat="1" ht="127.5">
      <c r="B29" s="200" t="s">
        <v>307</v>
      </c>
      <c r="C29" s="170" t="s">
        <v>308</v>
      </c>
      <c r="D29" s="170" t="s">
        <v>309</v>
      </c>
      <c r="E29" s="170" t="s">
        <v>329</v>
      </c>
      <c r="F29" s="170" t="s">
        <v>311</v>
      </c>
      <c r="G29" s="170" t="s">
        <v>434</v>
      </c>
      <c r="H29" s="170" t="s">
        <v>495</v>
      </c>
      <c r="I29" s="170" t="s">
        <v>496</v>
      </c>
      <c r="J29" s="170" t="s">
        <v>497</v>
      </c>
      <c r="K29" s="170" t="s">
        <v>438</v>
      </c>
      <c r="L29" s="170" t="s">
        <v>439</v>
      </c>
      <c r="M29" s="170" t="s">
        <v>56</v>
      </c>
      <c r="N29" s="170">
        <v>2</v>
      </c>
      <c r="O29" s="170">
        <v>1</v>
      </c>
      <c r="P29" s="170">
        <f t="shared" si="0"/>
        <v>2</v>
      </c>
      <c r="Q29" s="170" t="str">
        <f t="shared" si="1"/>
        <v>(B)</v>
      </c>
      <c r="R29" s="170">
        <v>25</v>
      </c>
      <c r="S29" s="170">
        <f t="shared" si="2"/>
        <v>50</v>
      </c>
      <c r="T29" s="171" t="str">
        <f t="shared" si="3"/>
        <v>III</v>
      </c>
      <c r="U29" s="172" t="str">
        <f t="shared" si="4"/>
        <v>Mejorable</v>
      </c>
      <c r="V29" s="170">
        <v>9</v>
      </c>
      <c r="W29" s="170" t="s">
        <v>318</v>
      </c>
      <c r="X29" s="170" t="s">
        <v>318</v>
      </c>
      <c r="Y29" s="170" t="s">
        <v>508</v>
      </c>
      <c r="Z29" s="170" t="s">
        <v>509</v>
      </c>
      <c r="AA29" s="201" t="s">
        <v>318</v>
      </c>
    </row>
    <row r="30" spans="2:27" s="229" customFormat="1" ht="102">
      <c r="B30" s="200" t="s">
        <v>307</v>
      </c>
      <c r="C30" s="170" t="s">
        <v>308</v>
      </c>
      <c r="D30" s="170" t="s">
        <v>309</v>
      </c>
      <c r="E30" s="170" t="s">
        <v>510</v>
      </c>
      <c r="F30" s="170" t="s">
        <v>311</v>
      </c>
      <c r="G30" s="170" t="s">
        <v>403</v>
      </c>
      <c r="H30" s="170" t="s">
        <v>468</v>
      </c>
      <c r="I30" s="170" t="s">
        <v>469</v>
      </c>
      <c r="J30" s="170" t="s">
        <v>470</v>
      </c>
      <c r="K30" s="170" t="s">
        <v>56</v>
      </c>
      <c r="L30" s="170" t="s">
        <v>471</v>
      </c>
      <c r="M30" s="170" t="s">
        <v>56</v>
      </c>
      <c r="N30" s="170">
        <v>6</v>
      </c>
      <c r="O30" s="170">
        <v>1</v>
      </c>
      <c r="P30" s="170">
        <f t="shared" si="0"/>
        <v>6</v>
      </c>
      <c r="Q30" s="170" t="str">
        <f t="shared" si="1"/>
        <v>(M)</v>
      </c>
      <c r="R30" s="170">
        <v>60</v>
      </c>
      <c r="S30" s="170">
        <f t="shared" si="2"/>
        <v>360</v>
      </c>
      <c r="T30" s="171" t="str">
        <f t="shared" si="3"/>
        <v>II</v>
      </c>
      <c r="U30" s="172" t="str">
        <f t="shared" si="4"/>
        <v>Aceptable con control específico</v>
      </c>
      <c r="V30" s="170">
        <v>9</v>
      </c>
      <c r="W30" s="170" t="s">
        <v>318</v>
      </c>
      <c r="X30" s="170" t="s">
        <v>318</v>
      </c>
      <c r="Y30" s="170" t="s">
        <v>318</v>
      </c>
      <c r="Z30" s="170" t="s">
        <v>472</v>
      </c>
      <c r="AA30" s="201" t="s">
        <v>318</v>
      </c>
    </row>
    <row r="31" spans="2:27" s="229" customFormat="1" ht="62.25" customHeight="1">
      <c r="B31" s="200" t="s">
        <v>511</v>
      </c>
      <c r="C31" s="170" t="s">
        <v>308</v>
      </c>
      <c r="D31" s="170" t="s">
        <v>309</v>
      </c>
      <c r="E31" s="170" t="s">
        <v>510</v>
      </c>
      <c r="F31" s="170" t="s">
        <v>311</v>
      </c>
      <c r="G31" s="170" t="s">
        <v>447</v>
      </c>
      <c r="H31" s="170" t="s">
        <v>512</v>
      </c>
      <c r="I31" s="170" t="s">
        <v>513</v>
      </c>
      <c r="J31" s="170" t="s">
        <v>514</v>
      </c>
      <c r="K31" s="170" t="s">
        <v>56</v>
      </c>
      <c r="L31" s="170" t="s">
        <v>56</v>
      </c>
      <c r="M31" s="170" t="s">
        <v>515</v>
      </c>
      <c r="N31" s="170">
        <v>2</v>
      </c>
      <c r="O31" s="170">
        <v>1</v>
      </c>
      <c r="P31" s="170">
        <f t="shared" si="0"/>
        <v>2</v>
      </c>
      <c r="Q31" s="170" t="str">
        <f t="shared" si="1"/>
        <v>(B)</v>
      </c>
      <c r="R31" s="170">
        <v>100</v>
      </c>
      <c r="S31" s="170">
        <f t="shared" ref="S31:S32" si="14">P31*R31</f>
        <v>200</v>
      </c>
      <c r="T31" s="171" t="str">
        <f t="shared" si="3"/>
        <v>II</v>
      </c>
      <c r="U31" s="172" t="str">
        <f t="shared" si="4"/>
        <v>Aceptable con control específico</v>
      </c>
      <c r="V31" s="170">
        <v>9</v>
      </c>
      <c r="W31" s="170" t="s">
        <v>318</v>
      </c>
      <c r="X31" s="170" t="s">
        <v>318</v>
      </c>
      <c r="Y31" s="170" t="s">
        <v>318</v>
      </c>
      <c r="Z31" s="170" t="s">
        <v>516</v>
      </c>
      <c r="AA31" s="201" t="s">
        <v>517</v>
      </c>
    </row>
    <row r="32" spans="2:27" s="229" customFormat="1" ht="75.75" customHeight="1">
      <c r="B32" s="266" t="s">
        <v>473</v>
      </c>
      <c r="C32" s="267" t="s">
        <v>308</v>
      </c>
      <c r="D32" s="267" t="s">
        <v>501</v>
      </c>
      <c r="E32" s="267" t="s">
        <v>502</v>
      </c>
      <c r="F32" s="267" t="s">
        <v>311</v>
      </c>
      <c r="G32" s="267" t="s">
        <v>403</v>
      </c>
      <c r="H32" s="267" t="s">
        <v>478</v>
      </c>
      <c r="I32" s="267" t="s">
        <v>479</v>
      </c>
      <c r="J32" s="267" t="s">
        <v>480</v>
      </c>
      <c r="K32" s="267" t="s">
        <v>56</v>
      </c>
      <c r="L32" s="267" t="s">
        <v>56</v>
      </c>
      <c r="M32" s="267" t="s">
        <v>481</v>
      </c>
      <c r="N32" s="267">
        <v>6</v>
      </c>
      <c r="O32" s="267">
        <v>1</v>
      </c>
      <c r="P32" s="267">
        <f t="shared" si="0"/>
        <v>6</v>
      </c>
      <c r="Q32" s="267" t="s">
        <v>451</v>
      </c>
      <c r="R32" s="267">
        <v>25</v>
      </c>
      <c r="S32" s="267">
        <f t="shared" si="14"/>
        <v>150</v>
      </c>
      <c r="T32" s="268" t="str">
        <f t="shared" si="3"/>
        <v>II</v>
      </c>
      <c r="U32" s="269" t="str">
        <f t="shared" si="4"/>
        <v>Aceptable con control específico</v>
      </c>
      <c r="V32" s="267">
        <v>9</v>
      </c>
      <c r="W32" s="267" t="s">
        <v>318</v>
      </c>
      <c r="X32" s="267" t="s">
        <v>318</v>
      </c>
      <c r="Y32" s="267" t="s">
        <v>482</v>
      </c>
      <c r="Z32" s="267" t="s">
        <v>483</v>
      </c>
      <c r="AA32" s="270" t="s">
        <v>484</v>
      </c>
    </row>
    <row r="33" spans="2:26" s="123" customFormat="1" ht="18.75" customHeight="1">
      <c r="B33" s="544" t="s">
        <v>503</v>
      </c>
      <c r="C33" s="544"/>
      <c r="D33" s="546" t="s">
        <v>504</v>
      </c>
      <c r="E33" s="546"/>
      <c r="F33" s="546"/>
      <c r="Z33" s="126"/>
    </row>
    <row r="34" spans="2:26" s="123" customFormat="1">
      <c r="B34" s="545"/>
      <c r="C34" s="545"/>
      <c r="D34" s="547" t="s">
        <v>487</v>
      </c>
      <c r="E34" s="547"/>
      <c r="F34" s="547"/>
      <c r="Z34" s="126"/>
    </row>
    <row r="35" spans="2:26">
      <c r="W35" s="123"/>
      <c r="X35" s="123"/>
    </row>
    <row r="36" spans="2:26">
      <c r="W36" s="123"/>
      <c r="X36" s="123"/>
    </row>
    <row r="37" spans="2:26">
      <c r="W37" s="123"/>
      <c r="X37" s="123"/>
    </row>
    <row r="38" spans="2:26">
      <c r="W38" s="123"/>
      <c r="X38" s="123"/>
    </row>
    <row r="39" spans="2:26">
      <c r="W39" s="123"/>
      <c r="X39" s="123"/>
    </row>
    <row r="40" spans="2:26">
      <c r="W40" s="123"/>
      <c r="X40" s="123"/>
    </row>
    <row r="41" spans="2:26">
      <c r="W41" s="123"/>
      <c r="X41" s="123"/>
    </row>
    <row r="42" spans="2:26">
      <c r="W42" s="123"/>
      <c r="X42" s="123"/>
    </row>
    <row r="43" spans="2:26">
      <c r="W43" s="123"/>
      <c r="X43" s="123"/>
    </row>
    <row r="44" spans="2:26">
      <c r="W44" s="123"/>
      <c r="X44" s="123"/>
    </row>
    <row r="45" spans="2:26">
      <c r="W45" s="123"/>
      <c r="X45" s="123"/>
    </row>
    <row r="46" spans="2:26">
      <c r="W46" s="123"/>
      <c r="X46" s="123"/>
    </row>
    <row r="47" spans="2:26">
      <c r="W47" s="123"/>
      <c r="X47" s="123"/>
    </row>
    <row r="48" spans="2:26">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sheetData>
  <sheetProtection algorithmName="SHA-512" hashValue="Be8uvRodMZSQ69FxJsdATEOtmQtwzUiupCNffB0/0ifhjQNJSWij9w9hoLLVizpWgCOoKRj9+NUM6NDEwJlDeQ==" saltValue="DHNgnbp9eMRuiyVIkHzEuQ==" spinCount="100000" sheet="1" formatCells="0" formatColumns="0" formatRows="0" insertColumns="0" insertRows="0" insertHyperlinks="0" deleteColumns="0" deleteRows="0" sort="0" pivotTables="0"/>
  <autoFilter ref="G10:I34"/>
  <mergeCells count="26">
    <mergeCell ref="B7:D7"/>
    <mergeCell ref="E7:M7"/>
    <mergeCell ref="U7:W7"/>
    <mergeCell ref="X7:Y7"/>
    <mergeCell ref="B9:B10"/>
    <mergeCell ref="C9:C10"/>
    <mergeCell ref="D9:D10"/>
    <mergeCell ref="W9:AA9"/>
    <mergeCell ref="E9:E10"/>
    <mergeCell ref="F9:F10"/>
    <mergeCell ref="G9:I9"/>
    <mergeCell ref="J9:J10"/>
    <mergeCell ref="K9:M9"/>
    <mergeCell ref="B2:D5"/>
    <mergeCell ref="E2:Y2"/>
    <mergeCell ref="Z2:AA2"/>
    <mergeCell ref="E3:Y3"/>
    <mergeCell ref="Z3:AA3"/>
    <mergeCell ref="E4:Y5"/>
    <mergeCell ref="Z4:AA4"/>
    <mergeCell ref="Z5:AA5"/>
    <mergeCell ref="B33:C34"/>
    <mergeCell ref="D33:F33"/>
    <mergeCell ref="D34:F34"/>
    <mergeCell ref="N9:T9"/>
    <mergeCell ref="V9:V10"/>
  </mergeCells>
  <conditionalFormatting sqref="F11 P12:Q12 S12 S28:S29 P28:Q29 P31:Q31 S31">
    <cfRule type="cellIs" dxfId="1556" priority="173" operator="equal">
      <formula>"MEDIA"</formula>
    </cfRule>
    <cfRule type="cellIs" dxfId="1555" priority="174" operator="equal">
      <formula>"BAJA"</formula>
    </cfRule>
    <cfRule type="cellIs" dxfId="1554" priority="175" operator="equal">
      <formula>"MUY ALTA"</formula>
    </cfRule>
  </conditionalFormatting>
  <conditionalFormatting sqref="T12 T28:T29 T31">
    <cfRule type="cellIs" dxfId="1553" priority="141" operator="equal">
      <formula>"II"</formula>
    </cfRule>
    <cfRule type="cellIs" dxfId="1552" priority="142" operator="equal">
      <formula>"III"</formula>
    </cfRule>
    <cfRule type="cellIs" dxfId="1551" priority="143" operator="equal">
      <formula>"I"</formula>
    </cfRule>
    <cfRule type="cellIs" dxfId="1550" priority="144" operator="equal">
      <formula>"IV"</formula>
    </cfRule>
  </conditionalFormatting>
  <conditionalFormatting sqref="U12 U28:U29 U31">
    <cfRule type="containsText" dxfId="1549" priority="135" operator="containsText" text="Mejorable">
      <formula>NOT(ISERROR(SEARCH("Mejorable",U12)))</formula>
    </cfRule>
    <cfRule type="containsText" dxfId="1548" priority="136" operator="containsText" text="Aceptable.">
      <formula>NOT(ISERROR(SEARCH("Aceptable.",U12)))</formula>
    </cfRule>
    <cfRule type="containsText" dxfId="1547" priority="137" operator="containsText" text="Aceptable con control específico">
      <formula>NOT(ISERROR(SEARCH("Aceptable con control específico",U12)))</formula>
    </cfRule>
  </conditionalFormatting>
  <conditionalFormatting sqref="P20:Q22 S20:S22">
    <cfRule type="cellIs" dxfId="1546" priority="104" operator="equal">
      <formula>"MEDIA"</formula>
    </cfRule>
    <cfRule type="cellIs" dxfId="1545" priority="105" operator="equal">
      <formula>"BAJA"</formula>
    </cfRule>
    <cfRule type="cellIs" dxfId="1544" priority="106" operator="equal">
      <formula>"MUY ALTA"</formula>
    </cfRule>
  </conditionalFormatting>
  <conditionalFormatting sqref="T20:T22">
    <cfRule type="cellIs" dxfId="1543" priority="97" operator="equal">
      <formula>"II"</formula>
    </cfRule>
    <cfRule type="cellIs" dxfId="1542" priority="98" operator="equal">
      <formula>"III"</formula>
    </cfRule>
    <cfRule type="cellIs" dxfId="1541" priority="99" operator="equal">
      <formula>"I"</formula>
    </cfRule>
    <cfRule type="cellIs" dxfId="1540" priority="100" operator="equal">
      <formula>"IV"</formula>
    </cfRule>
  </conditionalFormatting>
  <conditionalFormatting sqref="U20:U22">
    <cfRule type="containsText" dxfId="1539" priority="101" operator="containsText" text="Mejorable">
      <formula>NOT(ISERROR(SEARCH("Mejorable",U20)))</formula>
    </cfRule>
    <cfRule type="containsText" dxfId="1538" priority="102" operator="containsText" text="Aceptable.">
      <formula>NOT(ISERROR(SEARCH("Aceptable.",U20)))</formula>
    </cfRule>
    <cfRule type="containsText" dxfId="1537" priority="103" operator="containsText" text="Aceptable con control específico">
      <formula>NOT(ISERROR(SEARCH("Aceptable con control específico",U20)))</formula>
    </cfRule>
  </conditionalFormatting>
  <conditionalFormatting sqref="P26:Q26 S26">
    <cfRule type="cellIs" dxfId="1536" priority="94" operator="equal">
      <formula>"MEDIA"</formula>
    </cfRule>
    <cfRule type="cellIs" dxfId="1535" priority="95" operator="equal">
      <formula>"BAJA"</formula>
    </cfRule>
    <cfRule type="cellIs" dxfId="1534" priority="96" operator="equal">
      <formula>"MUY ALTA"</formula>
    </cfRule>
  </conditionalFormatting>
  <conditionalFormatting sqref="T26">
    <cfRule type="cellIs" dxfId="1533" priority="87" operator="equal">
      <formula>"II"</formula>
    </cfRule>
    <cfRule type="cellIs" dxfId="1532" priority="88" operator="equal">
      <formula>"III"</formula>
    </cfRule>
    <cfRule type="cellIs" dxfId="1531" priority="89" operator="equal">
      <formula>"I"</formula>
    </cfRule>
    <cfRule type="cellIs" dxfId="1530" priority="90" operator="equal">
      <formula>"IV"</formula>
    </cfRule>
  </conditionalFormatting>
  <conditionalFormatting sqref="U26">
    <cfRule type="containsText" dxfId="1529" priority="91" operator="containsText" text="Mejorable">
      <formula>NOT(ISERROR(SEARCH("Mejorable",U26)))</formula>
    </cfRule>
    <cfRule type="containsText" dxfId="1528" priority="92" operator="containsText" text="Aceptable.">
      <formula>NOT(ISERROR(SEARCH("Aceptable.",U26)))</formula>
    </cfRule>
    <cfRule type="containsText" dxfId="1527" priority="93" operator="containsText" text="Aceptable con control específico">
      <formula>NOT(ISERROR(SEARCH("Aceptable con control específico",U26)))</formula>
    </cfRule>
  </conditionalFormatting>
  <conditionalFormatting sqref="P23:Q23 S23">
    <cfRule type="cellIs" dxfId="1526" priority="84" operator="equal">
      <formula>"MEDIA"</formula>
    </cfRule>
    <cfRule type="cellIs" dxfId="1525" priority="85" operator="equal">
      <formula>"BAJA"</formula>
    </cfRule>
    <cfRule type="cellIs" dxfId="1524" priority="86" operator="equal">
      <formula>"MUY ALTA"</formula>
    </cfRule>
  </conditionalFormatting>
  <conditionalFormatting sqref="T23">
    <cfRule type="cellIs" dxfId="1523" priority="77" operator="equal">
      <formula>"II"</formula>
    </cfRule>
    <cfRule type="cellIs" dxfId="1522" priority="78" operator="equal">
      <formula>"III"</formula>
    </cfRule>
    <cfRule type="cellIs" dxfId="1521" priority="79" operator="equal">
      <formula>"I"</formula>
    </cfRule>
    <cfRule type="cellIs" dxfId="1520" priority="80" operator="equal">
      <formula>"IV"</formula>
    </cfRule>
  </conditionalFormatting>
  <conditionalFormatting sqref="U23">
    <cfRule type="containsText" dxfId="1519" priority="81" operator="containsText" text="Mejorable">
      <formula>NOT(ISERROR(SEARCH("Mejorable",U23)))</formula>
    </cfRule>
    <cfRule type="containsText" dxfId="1518" priority="82" operator="containsText" text="Aceptable.">
      <formula>NOT(ISERROR(SEARCH("Aceptable.",U23)))</formula>
    </cfRule>
    <cfRule type="containsText" dxfId="1517" priority="83" operator="containsText" text="Aceptable con control específico">
      <formula>NOT(ISERROR(SEARCH("Aceptable con control específico",U23)))</formula>
    </cfRule>
  </conditionalFormatting>
  <conditionalFormatting sqref="P24:Q25 S24:S25">
    <cfRule type="cellIs" dxfId="1516" priority="74" operator="equal">
      <formula>"MEDIA"</formula>
    </cfRule>
    <cfRule type="cellIs" dxfId="1515" priority="75" operator="equal">
      <formula>"BAJA"</formula>
    </cfRule>
    <cfRule type="cellIs" dxfId="1514" priority="76" operator="equal">
      <formula>"MUY ALTA"</formula>
    </cfRule>
  </conditionalFormatting>
  <conditionalFormatting sqref="T24:T25">
    <cfRule type="cellIs" dxfId="1513" priority="67" operator="equal">
      <formula>"II"</formula>
    </cfRule>
    <cfRule type="cellIs" dxfId="1512" priority="68" operator="equal">
      <formula>"III"</formula>
    </cfRule>
    <cfRule type="cellIs" dxfId="1511" priority="69" operator="equal">
      <formula>"I"</formula>
    </cfRule>
    <cfRule type="cellIs" dxfId="1510" priority="70" operator="equal">
      <formula>"IV"</formula>
    </cfRule>
  </conditionalFormatting>
  <conditionalFormatting sqref="U24:U25">
    <cfRule type="containsText" dxfId="1509" priority="71" operator="containsText" text="Mejorable">
      <formula>NOT(ISERROR(SEARCH("Mejorable",U24)))</formula>
    </cfRule>
    <cfRule type="containsText" dxfId="1508" priority="72" operator="containsText" text="Aceptable.">
      <formula>NOT(ISERROR(SEARCH("Aceptable.",U24)))</formula>
    </cfRule>
    <cfRule type="containsText" dxfId="1507" priority="73" operator="containsText" text="Aceptable con control específico">
      <formula>NOT(ISERROR(SEARCH("Aceptable con control específico",U24)))</formula>
    </cfRule>
  </conditionalFormatting>
  <conditionalFormatting sqref="P27:Q27 S27">
    <cfRule type="cellIs" dxfId="1506" priority="64" operator="equal">
      <formula>"MEDIA"</formula>
    </cfRule>
    <cfRule type="cellIs" dxfId="1505" priority="65" operator="equal">
      <formula>"BAJA"</formula>
    </cfRule>
    <cfRule type="cellIs" dxfId="1504" priority="66" operator="equal">
      <formula>"MUY ALTA"</formula>
    </cfRule>
  </conditionalFormatting>
  <conditionalFormatting sqref="T27">
    <cfRule type="cellIs" dxfId="1503" priority="57" operator="equal">
      <formula>"II"</formula>
    </cfRule>
    <cfRule type="cellIs" dxfId="1502" priority="58" operator="equal">
      <formula>"III"</formula>
    </cfRule>
    <cfRule type="cellIs" dxfId="1501" priority="59" operator="equal">
      <formula>"I"</formula>
    </cfRule>
    <cfRule type="cellIs" dxfId="1500" priority="60" operator="equal">
      <formula>"IV"</formula>
    </cfRule>
  </conditionalFormatting>
  <conditionalFormatting sqref="U27">
    <cfRule type="containsText" dxfId="1499" priority="61" operator="containsText" text="Mejorable">
      <formula>NOT(ISERROR(SEARCH("Mejorable",U27)))</formula>
    </cfRule>
    <cfRule type="containsText" dxfId="1498" priority="62" operator="containsText" text="Aceptable.">
      <formula>NOT(ISERROR(SEARCH("Aceptable.",U27)))</formula>
    </cfRule>
    <cfRule type="containsText" dxfId="1497" priority="63" operator="containsText" text="Aceptable con control específico">
      <formula>NOT(ISERROR(SEARCH("Aceptable con control específico",U27)))</formula>
    </cfRule>
  </conditionalFormatting>
  <conditionalFormatting sqref="P30 S30:T30">
    <cfRule type="cellIs" dxfId="1496" priority="54" operator="equal">
      <formula>"MEDIA"</formula>
    </cfRule>
    <cfRule type="cellIs" dxfId="1495" priority="55" operator="equal">
      <formula>"BAJA"</formula>
    </cfRule>
    <cfRule type="cellIs" dxfId="1494" priority="56" operator="equal">
      <formula>"MUY ALTA"</formula>
    </cfRule>
  </conditionalFormatting>
  <conditionalFormatting sqref="Q30">
    <cfRule type="cellIs" dxfId="1493" priority="48" operator="equal">
      <formula>"MEDIA"</formula>
    </cfRule>
    <cfRule type="cellIs" dxfId="1492" priority="49" operator="equal">
      <formula>"BAJA"</formula>
    </cfRule>
    <cfRule type="cellIs" dxfId="1491" priority="50" operator="equal">
      <formula>"MUY ALTA"</formula>
    </cfRule>
  </conditionalFormatting>
  <conditionalFormatting sqref="T30">
    <cfRule type="cellIs" dxfId="1490" priority="44" operator="equal">
      <formula>"II"</formula>
    </cfRule>
    <cfRule type="cellIs" dxfId="1489" priority="45" operator="equal">
      <formula>"III"</formula>
    </cfRule>
    <cfRule type="cellIs" dxfId="1488" priority="46" operator="equal">
      <formula>"I"</formula>
    </cfRule>
    <cfRule type="cellIs" dxfId="1487" priority="47" operator="equal">
      <formula>"IV"</formula>
    </cfRule>
  </conditionalFormatting>
  <conditionalFormatting sqref="U30">
    <cfRule type="containsText" dxfId="1486" priority="51" operator="containsText" text="Mejorable">
      <formula>NOT(ISERROR(SEARCH("Mejorable",U30)))</formula>
    </cfRule>
    <cfRule type="containsText" dxfId="1485" priority="52" operator="containsText" text="Aceptable.">
      <formula>NOT(ISERROR(SEARCH("Aceptable.",U30)))</formula>
    </cfRule>
    <cfRule type="containsText" dxfId="1484" priority="53" operator="containsText" text="Aceptable con control específico">
      <formula>NOT(ISERROR(SEARCH("Aceptable con control específico",U30)))</formula>
    </cfRule>
  </conditionalFormatting>
  <conditionalFormatting sqref="S32:T32 P32">
    <cfRule type="cellIs" dxfId="1483" priority="41" operator="equal">
      <formula>"MEDIA"</formula>
    </cfRule>
    <cfRule type="cellIs" dxfId="1482" priority="42" operator="equal">
      <formula>"BAJA"</formula>
    </cfRule>
    <cfRule type="cellIs" dxfId="1481" priority="43" operator="equal">
      <formula>"MUY ALTA"</formula>
    </cfRule>
  </conditionalFormatting>
  <conditionalFormatting sqref="T32">
    <cfRule type="cellIs" dxfId="1480" priority="32" operator="equal">
      <formula>"II"</formula>
    </cfRule>
    <cfRule type="cellIs" dxfId="1479" priority="33" operator="equal">
      <formula>"III"</formula>
    </cfRule>
    <cfRule type="cellIs" dxfId="1478" priority="34" operator="equal">
      <formula>"I"</formula>
    </cfRule>
    <cfRule type="cellIs" dxfId="1477" priority="35" operator="equal">
      <formula>"IV"</formula>
    </cfRule>
  </conditionalFormatting>
  <conditionalFormatting sqref="U32">
    <cfRule type="containsText" dxfId="1476" priority="38" operator="containsText" text="Mejorable">
      <formula>NOT(ISERROR(SEARCH("Mejorable",U32)))</formula>
    </cfRule>
    <cfRule type="containsText" dxfId="1475" priority="39" operator="containsText" text="Aceptable.">
      <formula>NOT(ISERROR(SEARCH("Aceptable.",U32)))</formula>
    </cfRule>
    <cfRule type="containsText" dxfId="1474" priority="40" operator="containsText" text="Aceptable con control específico">
      <formula>NOT(ISERROR(SEARCH("Aceptable con control específico",U32)))</formula>
    </cfRule>
  </conditionalFormatting>
  <conditionalFormatting sqref="V32">
    <cfRule type="containsText" dxfId="1473" priority="36" operator="containsText" text="Aceptable con control específico">
      <formula>NOT(ISERROR(SEARCH(("Aceptable con control específico"),(V32))))</formula>
    </cfRule>
    <cfRule type="cellIs" dxfId="1472" priority="37" stopIfTrue="1" operator="equal">
      <formula>"Aceptable"</formula>
    </cfRule>
  </conditionalFormatting>
  <conditionalFormatting sqref="W11:AA11 G11:S11">
    <cfRule type="cellIs" dxfId="1471" priority="28" operator="equal">
      <formula>"MEDIA"</formula>
    </cfRule>
    <cfRule type="cellIs" dxfId="1470" priority="29" operator="equal">
      <formula>"BAJA"</formula>
    </cfRule>
    <cfRule type="cellIs" dxfId="1469" priority="30" operator="equal">
      <formula>"MUY ALTA"</formula>
    </cfRule>
  </conditionalFormatting>
  <conditionalFormatting sqref="T11">
    <cfRule type="cellIs" dxfId="1468" priority="21" operator="equal">
      <formula>"II"</formula>
    </cfRule>
    <cfRule type="cellIs" dxfId="1467" priority="22" operator="equal">
      <formula>"III"</formula>
    </cfRule>
    <cfRule type="cellIs" dxfId="1466" priority="23" operator="equal">
      <formula>"I"</formula>
    </cfRule>
    <cfRule type="cellIs" dxfId="1465" priority="24" operator="equal">
      <formula>"IV"</formula>
    </cfRule>
  </conditionalFormatting>
  <conditionalFormatting sqref="U11">
    <cfRule type="containsText" dxfId="1464" priority="25" operator="containsText" text="Mejorable">
      <formula>NOT(ISERROR(SEARCH("Mejorable",U11)))</formula>
    </cfRule>
    <cfRule type="containsText" dxfId="1463" priority="26" operator="containsText" text="Aceptable.">
      <formula>NOT(ISERROR(SEARCH("Aceptable.",U11)))</formula>
    </cfRule>
    <cfRule type="containsText" dxfId="1462" priority="27" operator="containsText" text="Aceptable con control específico">
      <formula>NOT(ISERROR(SEARCH("Aceptable con control específico",U11)))</formula>
    </cfRule>
  </conditionalFormatting>
  <conditionalFormatting sqref="W11 Z11:AA11">
    <cfRule type="cellIs" dxfId="1461" priority="31" operator="equal">
      <formula>"ALTA"</formula>
    </cfRule>
  </conditionalFormatting>
  <conditionalFormatting sqref="T19">
    <cfRule type="cellIs" dxfId="1460" priority="17" operator="equal">
      <formula>"II"</formula>
    </cfRule>
    <cfRule type="cellIs" dxfId="1459" priority="17" operator="equal">
      <formula>"III"</formula>
    </cfRule>
    <cfRule type="cellIs" dxfId="1458" priority="17" operator="equal">
      <formula>"I"</formula>
    </cfRule>
    <cfRule type="cellIs" dxfId="1457" priority="17" operator="equal">
      <formula>"IV"</formula>
    </cfRule>
  </conditionalFormatting>
  <conditionalFormatting sqref="U19">
    <cfRule type="containsText" dxfId="1456" priority="18" operator="containsText" text="Mejorable">
      <formula>NOT(ISERROR(SEARCH("Mejorable",U19)))</formula>
    </cfRule>
    <cfRule type="containsText" dxfId="1455" priority="19" operator="containsText" text="Aceptable.">
      <formula>NOT(ISERROR(SEARCH("Aceptable.",U19)))</formula>
    </cfRule>
    <cfRule type="containsText" dxfId="1454" priority="20" operator="containsText" text="Aceptable con control específico">
      <formula>NOT(ISERROR(SEARCH("Aceptable con control específico",U19)))</formula>
    </cfRule>
  </conditionalFormatting>
  <conditionalFormatting sqref="P19:Q19 S19">
    <cfRule type="cellIs" dxfId="1453" priority="11" operator="equal">
      <formula>"MEDIA"</formula>
    </cfRule>
    <cfRule type="cellIs" dxfId="1452" priority="12" operator="equal">
      <formula>"BAJA"</formula>
    </cfRule>
    <cfRule type="cellIs" dxfId="1451" priority="13" operator="equal">
      <formula>"MUY ALTA"</formula>
    </cfRule>
  </conditionalFormatting>
  <conditionalFormatting sqref="P13:Q18 S13:S18">
    <cfRule type="cellIs" dxfId="1450" priority="8" operator="equal">
      <formula>"MEDIA"</formula>
    </cfRule>
    <cfRule type="cellIs" dxfId="1449" priority="9" operator="equal">
      <formula>"BAJA"</formula>
    </cfRule>
    <cfRule type="cellIs" dxfId="1448" priority="10" operator="equal">
      <formula>"MUY ALTA"</formula>
    </cfRule>
  </conditionalFormatting>
  <conditionalFormatting sqref="T13:T18">
    <cfRule type="cellIs" dxfId="1447" priority="4" operator="equal">
      <formula>"II"</formula>
    </cfRule>
    <cfRule type="cellIs" dxfId="1446" priority="4" operator="equal">
      <formula>"III"</formula>
    </cfRule>
    <cfRule type="cellIs" dxfId="1445" priority="4" operator="equal">
      <formula>"I"</formula>
    </cfRule>
    <cfRule type="cellIs" dxfId="1444" priority="4" operator="equal">
      <formula>"IV"</formula>
    </cfRule>
  </conditionalFormatting>
  <conditionalFormatting sqref="U13:U18">
    <cfRule type="containsText" dxfId="1443" priority="5" operator="containsText" text="Mejorable">
      <formula>NOT(ISERROR(SEARCH("Mejorable",U13)))</formula>
    </cfRule>
    <cfRule type="containsText" dxfId="1442" priority="6" operator="containsText" text="Aceptable.">
      <formula>NOT(ISERROR(SEARCH("Aceptable.",U13)))</formula>
    </cfRule>
    <cfRule type="containsText" dxfId="1441" priority="7" operator="containsText" text="Aceptable con control específico">
      <formula>NOT(ISERROR(SEARCH("Aceptable con control específico",U13)))</formula>
    </cfRule>
  </conditionalFormatting>
  <dataValidations count="3">
    <dataValidation type="list" errorStyle="warning" allowBlank="1" showInputMessage="1" showErrorMessage="1" errorTitle="COLOQUE SOLO" error="1,2,3, O 4" sqref="O19">
      <formula1>"4,3,2,1"</formula1>
    </dataValidation>
    <dataValidation type="list" allowBlank="1" showInputMessage="1" showErrorMessage="1" sqref="N19">
      <formula1>"2,6,10"</formula1>
    </dataValidation>
    <dataValidation type="list" allowBlank="1" showInputMessage="1" showErrorMessage="1" sqref="R19">
      <formula1>"10,25,60,100"</formula1>
    </dataValidation>
  </dataValidations>
  <pageMargins left="0.7" right="0.7" top="0.75" bottom="0.75" header="0.3" footer="0.3"/>
  <pageSetup scale="17"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Z43"/>
  <sheetViews>
    <sheetView view="pageBreakPreview" zoomScale="95" zoomScaleNormal="70" zoomScaleSheetLayoutView="95" workbookViewId="0">
      <selection activeCell="D12" sqref="D12"/>
    </sheetView>
  </sheetViews>
  <sheetFormatPr baseColWidth="10" defaultColWidth="11.42578125" defaultRowHeight="15"/>
  <cols>
    <col min="1" max="1" width="13.42578125" customWidth="1"/>
    <col min="2" max="2" width="14.85546875" customWidth="1"/>
    <col min="3" max="3" width="20.42578125" customWidth="1"/>
    <col min="4" max="4" width="31.7109375" customWidth="1"/>
    <col min="5" max="5" width="18" customWidth="1"/>
    <col min="6" max="6" width="18.5703125" customWidth="1"/>
    <col min="7" max="7" width="25.140625" customWidth="1"/>
    <col min="8" max="8" width="26.7109375" customWidth="1"/>
    <col min="9" max="9" width="24.85546875" customWidth="1"/>
    <col min="10" max="10" width="30.28515625" customWidth="1"/>
    <col min="11" max="11" width="37.5703125" customWidth="1"/>
    <col min="12" max="12" width="16.85546875" customWidth="1"/>
    <col min="22" max="22" width="14.28515625" customWidth="1"/>
    <col min="24" max="24" width="21.28515625" customWidth="1"/>
    <col min="25" max="25" width="32.85546875" customWidth="1"/>
    <col min="26" max="26" width="15.85546875" customWidth="1"/>
  </cols>
  <sheetData>
    <row r="1" spans="1:26" ht="15.75">
      <c r="A1" s="515"/>
      <c r="B1" s="516"/>
      <c r="C1" s="517"/>
      <c r="D1" s="529" t="s">
        <v>226</v>
      </c>
      <c r="E1" s="530"/>
      <c r="F1" s="530"/>
      <c r="G1" s="530"/>
      <c r="H1" s="530"/>
      <c r="I1" s="530"/>
      <c r="J1" s="530"/>
      <c r="K1" s="530"/>
      <c r="L1" s="530"/>
      <c r="M1" s="530"/>
      <c r="N1" s="530"/>
      <c r="O1" s="530"/>
      <c r="P1" s="530"/>
      <c r="Q1" s="530"/>
      <c r="R1" s="530"/>
      <c r="S1" s="530"/>
      <c r="T1" s="530"/>
      <c r="U1" s="530"/>
      <c r="V1" s="530"/>
      <c r="W1" s="530"/>
      <c r="X1" s="531"/>
      <c r="Y1" s="511" t="s">
        <v>229</v>
      </c>
      <c r="Z1" s="512"/>
    </row>
    <row r="2" spans="1:26">
      <c r="A2" s="518"/>
      <c r="B2" s="519"/>
      <c r="C2" s="520"/>
      <c r="D2" s="502" t="s">
        <v>281</v>
      </c>
      <c r="E2" s="503"/>
      <c r="F2" s="503"/>
      <c r="G2" s="503"/>
      <c r="H2" s="503"/>
      <c r="I2" s="503"/>
      <c r="J2" s="503"/>
      <c r="K2" s="503"/>
      <c r="L2" s="503"/>
      <c r="M2" s="503"/>
      <c r="N2" s="503"/>
      <c r="O2" s="503"/>
      <c r="P2" s="503"/>
      <c r="Q2" s="503"/>
      <c r="R2" s="503"/>
      <c r="S2" s="503"/>
      <c r="T2" s="503"/>
      <c r="U2" s="503"/>
      <c r="V2" s="503"/>
      <c r="W2" s="503"/>
      <c r="X2" s="504"/>
      <c r="Y2" s="513" t="s">
        <v>282</v>
      </c>
      <c r="Z2" s="514"/>
    </row>
    <row r="3" spans="1:26">
      <c r="A3" s="518"/>
      <c r="B3" s="519"/>
      <c r="C3" s="520"/>
      <c r="D3" s="532" t="s">
        <v>283</v>
      </c>
      <c r="E3" s="533"/>
      <c r="F3" s="533"/>
      <c r="G3" s="533"/>
      <c r="H3" s="533"/>
      <c r="I3" s="533"/>
      <c r="J3" s="533"/>
      <c r="K3" s="533"/>
      <c r="L3" s="533"/>
      <c r="M3" s="533"/>
      <c r="N3" s="533"/>
      <c r="O3" s="533"/>
      <c r="P3" s="533"/>
      <c r="Q3" s="533"/>
      <c r="R3" s="533"/>
      <c r="S3" s="533"/>
      <c r="T3" s="533"/>
      <c r="U3" s="533"/>
      <c r="V3" s="533"/>
      <c r="W3" s="533"/>
      <c r="X3" s="534"/>
      <c r="Y3" s="538" t="s">
        <v>284</v>
      </c>
      <c r="Z3" s="539"/>
    </row>
    <row r="4" spans="1:26" ht="15.75" thickBot="1">
      <c r="A4" s="521"/>
      <c r="B4" s="522"/>
      <c r="C4" s="523"/>
      <c r="D4" s="535"/>
      <c r="E4" s="536"/>
      <c r="F4" s="536"/>
      <c r="G4" s="536"/>
      <c r="H4" s="536"/>
      <c r="I4" s="536"/>
      <c r="J4" s="536"/>
      <c r="K4" s="536"/>
      <c r="L4" s="536"/>
      <c r="M4" s="536"/>
      <c r="N4" s="536"/>
      <c r="O4" s="536"/>
      <c r="P4" s="536"/>
      <c r="Q4" s="536"/>
      <c r="R4" s="536"/>
      <c r="S4" s="536"/>
      <c r="T4" s="536"/>
      <c r="U4" s="536"/>
      <c r="V4" s="536"/>
      <c r="W4" s="536"/>
      <c r="X4" s="537"/>
      <c r="Y4" s="505" t="s">
        <v>285</v>
      </c>
      <c r="Z4" s="506"/>
    </row>
    <row r="5" spans="1:26">
      <c r="A5" s="128"/>
      <c r="B5" s="154"/>
      <c r="C5" s="154"/>
      <c r="D5" s="115"/>
      <c r="E5" s="115"/>
      <c r="F5" s="115"/>
      <c r="G5" s="115"/>
      <c r="H5" s="115"/>
      <c r="I5" s="115"/>
      <c r="J5" s="115"/>
      <c r="K5" s="115"/>
      <c r="L5" s="115"/>
      <c r="M5" s="115"/>
      <c r="N5" s="115"/>
      <c r="O5" s="115"/>
      <c r="P5" s="115"/>
      <c r="Q5" s="115"/>
      <c r="R5" s="115"/>
      <c r="S5" s="115"/>
      <c r="T5" s="115"/>
      <c r="U5" s="115"/>
      <c r="V5" s="115"/>
      <c r="W5" s="115"/>
      <c r="X5" s="115"/>
      <c r="Y5" s="116"/>
      <c r="Z5" s="117"/>
    </row>
    <row r="6" spans="1:26">
      <c r="A6" s="542" t="s">
        <v>233</v>
      </c>
      <c r="B6" s="543"/>
      <c r="C6" s="543"/>
      <c r="D6" s="488" t="s">
        <v>269</v>
      </c>
      <c r="E6" s="488"/>
      <c r="F6" s="488"/>
      <c r="G6" s="488"/>
      <c r="H6" s="488"/>
      <c r="I6" s="488"/>
      <c r="J6" s="488"/>
      <c r="K6" s="488"/>
      <c r="L6" s="489"/>
      <c r="M6" s="163"/>
      <c r="N6" s="163"/>
      <c r="O6" s="163"/>
      <c r="P6" s="163"/>
      <c r="Q6" s="163"/>
      <c r="R6" s="163"/>
      <c r="S6" s="163"/>
      <c r="T6" s="502" t="s">
        <v>286</v>
      </c>
      <c r="U6" s="503"/>
      <c r="V6" s="504"/>
      <c r="W6" s="490">
        <v>45981</v>
      </c>
      <c r="X6" s="491"/>
      <c r="Y6" s="164"/>
      <c r="Z6" s="118"/>
    </row>
    <row r="7" spans="1:26" ht="15.75" thickBot="1">
      <c r="A7" s="165"/>
      <c r="B7" s="166"/>
      <c r="C7" s="166"/>
      <c r="D7" s="163"/>
      <c r="E7" s="163"/>
      <c r="F7" s="163"/>
      <c r="G7" s="163"/>
      <c r="H7" s="163"/>
      <c r="I7" s="163"/>
      <c r="J7" s="163"/>
      <c r="K7" s="163"/>
      <c r="L7" s="163"/>
      <c r="M7" s="163"/>
      <c r="N7" s="163"/>
      <c r="O7" s="163"/>
      <c r="P7" s="163"/>
      <c r="Q7" s="163"/>
      <c r="R7" s="163"/>
      <c r="S7" s="163"/>
      <c r="T7" s="163"/>
      <c r="U7" s="163"/>
      <c r="V7" s="163"/>
      <c r="W7" s="163"/>
      <c r="X7" s="163"/>
      <c r="Y7" s="164"/>
      <c r="Z7" s="118"/>
    </row>
    <row r="8" spans="1:26" ht="38.25">
      <c r="A8" s="493" t="s">
        <v>287</v>
      </c>
      <c r="B8" s="540" t="s">
        <v>263</v>
      </c>
      <c r="C8" s="540" t="s">
        <v>490</v>
      </c>
      <c r="D8" s="495" t="s">
        <v>289</v>
      </c>
      <c r="E8" s="495" t="s">
        <v>290</v>
      </c>
      <c r="F8" s="492" t="s">
        <v>291</v>
      </c>
      <c r="G8" s="492"/>
      <c r="H8" s="492"/>
      <c r="I8" s="524" t="s">
        <v>292</v>
      </c>
      <c r="J8" s="526" t="s">
        <v>293</v>
      </c>
      <c r="K8" s="527"/>
      <c r="L8" s="528"/>
      <c r="M8" s="492" t="s">
        <v>294</v>
      </c>
      <c r="N8" s="492"/>
      <c r="O8" s="492"/>
      <c r="P8" s="492"/>
      <c r="Q8" s="492"/>
      <c r="R8" s="492"/>
      <c r="S8" s="492"/>
      <c r="T8" s="162" t="s">
        <v>295</v>
      </c>
      <c r="U8" s="500" t="s">
        <v>20</v>
      </c>
      <c r="V8" s="497" t="s">
        <v>296</v>
      </c>
      <c r="W8" s="497"/>
      <c r="X8" s="497"/>
      <c r="Y8" s="498"/>
      <c r="Z8" s="499"/>
    </row>
    <row r="9" spans="1:26" ht="69.95" customHeight="1">
      <c r="A9" s="494"/>
      <c r="B9" s="541"/>
      <c r="C9" s="541"/>
      <c r="D9" s="496"/>
      <c r="E9" s="496"/>
      <c r="F9" s="194" t="s">
        <v>297</v>
      </c>
      <c r="G9" s="195" t="s">
        <v>298</v>
      </c>
      <c r="H9" s="194" t="s">
        <v>32</v>
      </c>
      <c r="I9" s="525"/>
      <c r="J9" s="196" t="s">
        <v>32</v>
      </c>
      <c r="K9" s="196" t="s">
        <v>299</v>
      </c>
      <c r="L9" s="196" t="s">
        <v>300</v>
      </c>
      <c r="M9" s="197" t="s">
        <v>301</v>
      </c>
      <c r="N9" s="197" t="s">
        <v>302</v>
      </c>
      <c r="O9" s="197" t="s">
        <v>303</v>
      </c>
      <c r="P9" s="197" t="s">
        <v>39</v>
      </c>
      <c r="Q9" s="197" t="s">
        <v>40</v>
      </c>
      <c r="R9" s="197" t="s">
        <v>41</v>
      </c>
      <c r="S9" s="197" t="s">
        <v>42</v>
      </c>
      <c r="T9" s="195" t="s">
        <v>43</v>
      </c>
      <c r="U9" s="501"/>
      <c r="V9" s="198" t="s">
        <v>44</v>
      </c>
      <c r="W9" s="198" t="s">
        <v>45</v>
      </c>
      <c r="X9" s="198" t="s">
        <v>304</v>
      </c>
      <c r="Y9" s="198" t="s">
        <v>305</v>
      </c>
      <c r="Z9" s="199" t="s">
        <v>306</v>
      </c>
    </row>
    <row r="10" spans="1:26" s="63" customFormat="1" ht="90" customHeight="1">
      <c r="A10" s="279" t="s">
        <v>518</v>
      </c>
      <c r="B10" s="255" t="s">
        <v>308</v>
      </c>
      <c r="C10" s="255" t="s">
        <v>309</v>
      </c>
      <c r="D10" s="255" t="s">
        <v>310</v>
      </c>
      <c r="E10" s="255" t="s">
        <v>311</v>
      </c>
      <c r="F10" s="255" t="s">
        <v>312</v>
      </c>
      <c r="G10" s="255" t="s">
        <v>313</v>
      </c>
      <c r="H10" s="255" t="s">
        <v>314</v>
      </c>
      <c r="I10" s="255" t="s">
        <v>315</v>
      </c>
      <c r="J10" s="255" t="s">
        <v>56</v>
      </c>
      <c r="K10" s="255" t="s">
        <v>316</v>
      </c>
      <c r="L10" s="256" t="s">
        <v>317</v>
      </c>
      <c r="M10" s="255">
        <v>2</v>
      </c>
      <c r="N10" s="255">
        <v>4</v>
      </c>
      <c r="O10" s="255">
        <f>M10*N10</f>
        <v>8</v>
      </c>
      <c r="P10" s="255" t="str">
        <f>IF(O10&lt;2,"O",IF(O10&lt;=4,"(B)",IF(O10&lt;=8,"(M)",IF(O10&lt;=20,"(A)","(MA)"))))</f>
        <v>(M)</v>
      </c>
      <c r="Q10" s="255">
        <v>10</v>
      </c>
      <c r="R10" s="255">
        <f>O10*Q10</f>
        <v>80</v>
      </c>
      <c r="S10" s="257" t="str">
        <f>IF(R10&lt;20,"O",IF(R10&lt;=20,"IV",IF(R10&lt;=120,"III",IF(R10&lt;=500,"II","I"))))</f>
        <v>III</v>
      </c>
      <c r="T10" s="258" t="str">
        <f>IF(S10="I","No aceptable",IF(S10="II","Aceptable con control específico",IF(S10="III","Mejorable","Aceptable.")))</f>
        <v>Mejorable</v>
      </c>
      <c r="U10" s="276">
        <v>5</v>
      </c>
      <c r="V10" s="255" t="s">
        <v>318</v>
      </c>
      <c r="W10" s="255" t="s">
        <v>318</v>
      </c>
      <c r="X10" s="255" t="s">
        <v>318</v>
      </c>
      <c r="Y10" s="255" t="s">
        <v>319</v>
      </c>
      <c r="Z10" s="259" t="s">
        <v>318</v>
      </c>
    </row>
    <row r="11" spans="1:26" s="63" customFormat="1" ht="99.75" customHeight="1">
      <c r="A11" s="202" t="s">
        <v>518</v>
      </c>
      <c r="B11" s="170" t="s">
        <v>308</v>
      </c>
      <c r="C11" s="170" t="s">
        <v>309</v>
      </c>
      <c r="D11" s="170" t="s">
        <v>320</v>
      </c>
      <c r="E11" s="170" t="s">
        <v>311</v>
      </c>
      <c r="F11" s="170" t="s">
        <v>321</v>
      </c>
      <c r="G11" s="170" t="s">
        <v>322</v>
      </c>
      <c r="H11" s="170" t="s">
        <v>323</v>
      </c>
      <c r="I11" s="170" t="s">
        <v>324</v>
      </c>
      <c r="J11" s="170" t="s">
        <v>56</v>
      </c>
      <c r="K11" s="170" t="s">
        <v>505</v>
      </c>
      <c r="L11" s="170" t="s">
        <v>326</v>
      </c>
      <c r="M11" s="170">
        <v>2</v>
      </c>
      <c r="N11" s="170">
        <v>2</v>
      </c>
      <c r="O11" s="170">
        <f t="shared" ref="O11:O32" si="0">M11*N11</f>
        <v>4</v>
      </c>
      <c r="P11" s="170" t="str">
        <f t="shared" ref="P11:P31" si="1">IF(O11&lt;2,"O",IF(O11&lt;=4,"(B)",IF(O11&lt;=8,"(M)",IF(O11&lt;=20,"(A)","(MA)"))))</f>
        <v>(B)</v>
      </c>
      <c r="Q11" s="170">
        <v>25</v>
      </c>
      <c r="R11" s="170">
        <f t="shared" ref="R11:R32" si="2">O11*Q11</f>
        <v>100</v>
      </c>
      <c r="S11" s="171" t="str">
        <f t="shared" ref="S11:S34" si="3">IF(R11&lt;20,"O",IF(R11&lt;=20,"IV",IF(R11&lt;=120,"III",IF(R11&lt;=500,"II","I"))))</f>
        <v>III</v>
      </c>
      <c r="T11" s="172" t="str">
        <f t="shared" ref="T11:T34" si="4">IF(S11="I","No aceptable",IF(S11="II","Aceptable con control específico",IF(S11="III","Mejorable","Aceptable.")))</f>
        <v>Mejorable</v>
      </c>
      <c r="U11" s="170">
        <v>5</v>
      </c>
      <c r="V11" s="170" t="s">
        <v>318</v>
      </c>
      <c r="W11" s="170" t="s">
        <v>318</v>
      </c>
      <c r="X11" s="170" t="s">
        <v>318</v>
      </c>
      <c r="Y11" s="170" t="s">
        <v>506</v>
      </c>
      <c r="Z11" s="201" t="s">
        <v>507</v>
      </c>
    </row>
    <row r="12" spans="1:26" s="63" customFormat="1" ht="99.75" customHeight="1">
      <c r="A12" s="261" t="s">
        <v>307</v>
      </c>
      <c r="B12" s="173" t="s">
        <v>308</v>
      </c>
      <c r="C12" s="173" t="s">
        <v>309</v>
      </c>
      <c r="D12" s="173" t="s">
        <v>329</v>
      </c>
      <c r="E12" s="173" t="s">
        <v>311</v>
      </c>
      <c r="F12" s="252" t="s">
        <v>330</v>
      </c>
      <c r="G12" s="252" t="s">
        <v>331</v>
      </c>
      <c r="H12" s="252" t="s">
        <v>332</v>
      </c>
      <c r="I12" s="252" t="s">
        <v>333</v>
      </c>
      <c r="J12" s="170" t="s">
        <v>334</v>
      </c>
      <c r="K12" s="170" t="s">
        <v>335</v>
      </c>
      <c r="L12" s="249" t="s">
        <v>336</v>
      </c>
      <c r="M12" s="170">
        <v>2</v>
      </c>
      <c r="N12" s="170">
        <v>3</v>
      </c>
      <c r="O12" s="170">
        <f t="shared" si="0"/>
        <v>6</v>
      </c>
      <c r="P12" s="170" t="str">
        <f t="shared" si="1"/>
        <v>(M)</v>
      </c>
      <c r="Q12" s="170">
        <v>10</v>
      </c>
      <c r="R12" s="170">
        <f t="shared" si="2"/>
        <v>60</v>
      </c>
      <c r="S12" s="171" t="str">
        <f t="shared" si="3"/>
        <v>III</v>
      </c>
      <c r="T12" s="172" t="str">
        <f t="shared" si="4"/>
        <v>Mejorable</v>
      </c>
      <c r="U12" s="170">
        <v>5</v>
      </c>
      <c r="V12" s="170" t="s">
        <v>318</v>
      </c>
      <c r="W12" s="170" t="s">
        <v>318</v>
      </c>
      <c r="X12" s="170" t="s">
        <v>318</v>
      </c>
      <c r="Y12" s="170" t="s">
        <v>337</v>
      </c>
      <c r="Z12" s="201" t="s">
        <v>318</v>
      </c>
    </row>
    <row r="13" spans="1:26" s="63" customFormat="1" ht="99.75" customHeight="1">
      <c r="A13" s="200" t="s">
        <v>307</v>
      </c>
      <c r="B13" s="173" t="s">
        <v>308</v>
      </c>
      <c r="C13" s="173" t="s">
        <v>309</v>
      </c>
      <c r="D13" s="173" t="s">
        <v>329</v>
      </c>
      <c r="E13" s="173" t="s">
        <v>311</v>
      </c>
      <c r="F13" s="173" t="s">
        <v>338</v>
      </c>
      <c r="G13" s="170" t="s">
        <v>339</v>
      </c>
      <c r="H13" s="252" t="s">
        <v>340</v>
      </c>
      <c r="I13" s="252" t="s">
        <v>341</v>
      </c>
      <c r="J13" s="170" t="s">
        <v>56</v>
      </c>
      <c r="K13" s="170" t="s">
        <v>342</v>
      </c>
      <c r="L13" s="170" t="s">
        <v>56</v>
      </c>
      <c r="M13" s="170">
        <v>6</v>
      </c>
      <c r="N13" s="170">
        <v>3</v>
      </c>
      <c r="O13" s="170">
        <f t="shared" si="0"/>
        <v>18</v>
      </c>
      <c r="P13" s="170" t="str">
        <f t="shared" si="1"/>
        <v>(A)</v>
      </c>
      <c r="Q13" s="170">
        <v>10</v>
      </c>
      <c r="R13" s="170">
        <f t="shared" si="2"/>
        <v>180</v>
      </c>
      <c r="S13" s="171" t="str">
        <f t="shared" si="3"/>
        <v>II</v>
      </c>
      <c r="T13" s="172" t="str">
        <f t="shared" si="4"/>
        <v>Aceptable con control específico</v>
      </c>
      <c r="U13" s="170">
        <v>5</v>
      </c>
      <c r="V13" s="170" t="s">
        <v>318</v>
      </c>
      <c r="W13" s="170" t="s">
        <v>318</v>
      </c>
      <c r="X13" s="170" t="s">
        <v>318</v>
      </c>
      <c r="Y13" s="252" t="s">
        <v>343</v>
      </c>
      <c r="Z13" s="201" t="s">
        <v>318</v>
      </c>
    </row>
    <row r="14" spans="1:26" s="63" customFormat="1" ht="99.75" customHeight="1">
      <c r="A14" s="200" t="s">
        <v>307</v>
      </c>
      <c r="B14" s="173" t="s">
        <v>308</v>
      </c>
      <c r="C14" s="173" t="s">
        <v>309</v>
      </c>
      <c r="D14" s="173" t="s">
        <v>329</v>
      </c>
      <c r="E14" s="173" t="s">
        <v>311</v>
      </c>
      <c r="F14" s="173" t="s">
        <v>338</v>
      </c>
      <c r="G14" s="170" t="s">
        <v>344</v>
      </c>
      <c r="H14" s="252" t="s">
        <v>345</v>
      </c>
      <c r="I14" s="252" t="s">
        <v>346</v>
      </c>
      <c r="J14" s="170" t="s">
        <v>56</v>
      </c>
      <c r="K14" s="170" t="s">
        <v>347</v>
      </c>
      <c r="L14" s="170" t="s">
        <v>348</v>
      </c>
      <c r="M14" s="170">
        <v>2</v>
      </c>
      <c r="N14" s="170">
        <v>3</v>
      </c>
      <c r="O14" s="170">
        <f t="shared" si="0"/>
        <v>6</v>
      </c>
      <c r="P14" s="170" t="str">
        <f t="shared" si="1"/>
        <v>(M)</v>
      </c>
      <c r="Q14" s="170">
        <v>10</v>
      </c>
      <c r="R14" s="170">
        <f t="shared" si="2"/>
        <v>60</v>
      </c>
      <c r="S14" s="171" t="str">
        <f t="shared" si="3"/>
        <v>III</v>
      </c>
      <c r="T14" s="172" t="str">
        <f t="shared" si="4"/>
        <v>Mejorable</v>
      </c>
      <c r="U14" s="170">
        <v>5</v>
      </c>
      <c r="V14" s="170" t="s">
        <v>318</v>
      </c>
      <c r="W14" s="170" t="s">
        <v>318</v>
      </c>
      <c r="X14" s="170" t="s">
        <v>318</v>
      </c>
      <c r="Y14" s="170" t="s">
        <v>349</v>
      </c>
      <c r="Z14" s="201" t="s">
        <v>318</v>
      </c>
    </row>
    <row r="15" spans="1:26" s="63" customFormat="1" ht="99.75" customHeight="1">
      <c r="A15" s="200" t="s">
        <v>307</v>
      </c>
      <c r="B15" s="173" t="s">
        <v>308</v>
      </c>
      <c r="C15" s="173" t="s">
        <v>309</v>
      </c>
      <c r="D15" s="173" t="s">
        <v>329</v>
      </c>
      <c r="E15" s="173" t="s">
        <v>311</v>
      </c>
      <c r="F15" s="173" t="s">
        <v>338</v>
      </c>
      <c r="G15" s="252" t="s">
        <v>350</v>
      </c>
      <c r="H15" s="252" t="s">
        <v>351</v>
      </c>
      <c r="I15" s="252" t="s">
        <v>352</v>
      </c>
      <c r="J15" s="173" t="s">
        <v>353</v>
      </c>
      <c r="K15" s="170" t="s">
        <v>56</v>
      </c>
      <c r="L15" s="170" t="s">
        <v>354</v>
      </c>
      <c r="M15" s="170">
        <v>6</v>
      </c>
      <c r="N15" s="170">
        <v>4</v>
      </c>
      <c r="O15" s="170">
        <f t="shared" si="0"/>
        <v>24</v>
      </c>
      <c r="P15" s="170" t="str">
        <f t="shared" si="1"/>
        <v>(MA)</v>
      </c>
      <c r="Q15" s="170">
        <v>10</v>
      </c>
      <c r="R15" s="170">
        <f t="shared" si="2"/>
        <v>240</v>
      </c>
      <c r="S15" s="171" t="str">
        <f t="shared" si="3"/>
        <v>II</v>
      </c>
      <c r="T15" s="172" t="str">
        <f t="shared" si="4"/>
        <v>Aceptable con control específico</v>
      </c>
      <c r="U15" s="170">
        <v>5</v>
      </c>
      <c r="V15" s="170" t="s">
        <v>318</v>
      </c>
      <c r="W15" s="170" t="s">
        <v>318</v>
      </c>
      <c r="X15" s="170" t="s">
        <v>318</v>
      </c>
      <c r="Y15" s="253" t="s">
        <v>355</v>
      </c>
      <c r="Z15" s="201" t="s">
        <v>318</v>
      </c>
    </row>
    <row r="16" spans="1:26" s="63" customFormat="1" ht="99.75" customHeight="1">
      <c r="A16" s="261" t="s">
        <v>307</v>
      </c>
      <c r="B16" s="173" t="s">
        <v>308</v>
      </c>
      <c r="C16" s="173" t="s">
        <v>309</v>
      </c>
      <c r="D16" s="173" t="s">
        <v>329</v>
      </c>
      <c r="E16" s="173" t="s">
        <v>311</v>
      </c>
      <c r="F16" s="173" t="s">
        <v>338</v>
      </c>
      <c r="G16" s="252" t="s">
        <v>356</v>
      </c>
      <c r="H16" s="252" t="s">
        <v>357</v>
      </c>
      <c r="I16" s="252" t="s">
        <v>358</v>
      </c>
      <c r="J16" s="170" t="s">
        <v>353</v>
      </c>
      <c r="K16" s="170" t="s">
        <v>335</v>
      </c>
      <c r="L16" s="170" t="s">
        <v>348</v>
      </c>
      <c r="M16" s="170">
        <v>6</v>
      </c>
      <c r="N16" s="170">
        <v>3</v>
      </c>
      <c r="O16" s="170">
        <f t="shared" si="0"/>
        <v>18</v>
      </c>
      <c r="P16" s="170" t="str">
        <f t="shared" si="1"/>
        <v>(A)</v>
      </c>
      <c r="Q16" s="170">
        <v>10</v>
      </c>
      <c r="R16" s="170">
        <f t="shared" si="2"/>
        <v>180</v>
      </c>
      <c r="S16" s="171" t="str">
        <f t="shared" si="3"/>
        <v>II</v>
      </c>
      <c r="T16" s="172" t="str">
        <f t="shared" si="4"/>
        <v>Aceptable con control específico</v>
      </c>
      <c r="U16" s="170">
        <v>5</v>
      </c>
      <c r="V16" s="170" t="s">
        <v>318</v>
      </c>
      <c r="W16" s="170" t="s">
        <v>318</v>
      </c>
      <c r="X16" s="170" t="s">
        <v>318</v>
      </c>
      <c r="Y16" s="253" t="s">
        <v>359</v>
      </c>
      <c r="Z16" s="201" t="s">
        <v>318</v>
      </c>
    </row>
    <row r="17" spans="1:26" s="63" customFormat="1" ht="99.75" customHeight="1">
      <c r="A17" s="200" t="s">
        <v>307</v>
      </c>
      <c r="B17" s="173" t="s">
        <v>308</v>
      </c>
      <c r="C17" s="173" t="s">
        <v>309</v>
      </c>
      <c r="D17" s="173" t="s">
        <v>329</v>
      </c>
      <c r="E17" s="173" t="s">
        <v>311</v>
      </c>
      <c r="F17" s="173" t="s">
        <v>338</v>
      </c>
      <c r="G17" s="252" t="s">
        <v>360</v>
      </c>
      <c r="H17" s="252" t="s">
        <v>361</v>
      </c>
      <c r="I17" s="252" t="s">
        <v>362</v>
      </c>
      <c r="J17" s="170" t="s">
        <v>353</v>
      </c>
      <c r="K17" s="170" t="s">
        <v>56</v>
      </c>
      <c r="L17" s="170" t="s">
        <v>363</v>
      </c>
      <c r="M17" s="170">
        <v>6</v>
      </c>
      <c r="N17" s="170">
        <v>3</v>
      </c>
      <c r="O17" s="170">
        <f t="shared" si="0"/>
        <v>18</v>
      </c>
      <c r="P17" s="170" t="str">
        <f t="shared" si="1"/>
        <v>(A)</v>
      </c>
      <c r="Q17" s="170">
        <v>10</v>
      </c>
      <c r="R17" s="170">
        <f t="shared" si="2"/>
        <v>180</v>
      </c>
      <c r="S17" s="171" t="str">
        <f t="shared" si="3"/>
        <v>II</v>
      </c>
      <c r="T17" s="172" t="str">
        <f t="shared" si="4"/>
        <v>Aceptable con control específico</v>
      </c>
      <c r="U17" s="170">
        <v>5</v>
      </c>
      <c r="V17" s="170" t="s">
        <v>318</v>
      </c>
      <c r="W17" s="170" t="s">
        <v>318</v>
      </c>
      <c r="X17" s="170" t="s">
        <v>318</v>
      </c>
      <c r="Y17" s="253" t="s">
        <v>364</v>
      </c>
      <c r="Z17" s="201" t="s">
        <v>318</v>
      </c>
    </row>
    <row r="18" spans="1:26" s="63" customFormat="1" ht="129" customHeight="1">
      <c r="A18" s="202" t="s">
        <v>518</v>
      </c>
      <c r="B18" s="170" t="s">
        <v>308</v>
      </c>
      <c r="C18" s="170" t="s">
        <v>309</v>
      </c>
      <c r="D18" s="170" t="s">
        <v>329</v>
      </c>
      <c r="E18" s="170" t="s">
        <v>311</v>
      </c>
      <c r="F18" s="170" t="s">
        <v>338</v>
      </c>
      <c r="G18" s="170" t="s">
        <v>519</v>
      </c>
      <c r="H18" s="170" t="s">
        <v>520</v>
      </c>
      <c r="I18" s="170" t="s">
        <v>521</v>
      </c>
      <c r="J18" s="170" t="s">
        <v>56</v>
      </c>
      <c r="K18" s="170" t="s">
        <v>522</v>
      </c>
      <c r="L18" s="170" t="s">
        <v>523</v>
      </c>
      <c r="M18" s="170">
        <v>6</v>
      </c>
      <c r="N18" s="170">
        <v>3</v>
      </c>
      <c r="O18" s="170">
        <f t="shared" si="0"/>
        <v>18</v>
      </c>
      <c r="P18" s="170" t="str">
        <f t="shared" si="1"/>
        <v>(A)</v>
      </c>
      <c r="Q18" s="170">
        <v>10</v>
      </c>
      <c r="R18" s="170">
        <f t="shared" si="2"/>
        <v>180</v>
      </c>
      <c r="S18" s="171" t="str">
        <f t="shared" si="3"/>
        <v>II</v>
      </c>
      <c r="T18" s="172" t="str">
        <f t="shared" si="4"/>
        <v>Aceptable con control específico</v>
      </c>
      <c r="U18" s="170">
        <v>5</v>
      </c>
      <c r="V18" s="170" t="s">
        <v>318</v>
      </c>
      <c r="W18" s="170" t="s">
        <v>318</v>
      </c>
      <c r="X18" s="170" t="s">
        <v>318</v>
      </c>
      <c r="Y18" s="170" t="s">
        <v>524</v>
      </c>
      <c r="Z18" s="201" t="s">
        <v>318</v>
      </c>
    </row>
    <row r="19" spans="1:26" s="63" customFormat="1" ht="344.25">
      <c r="A19" s="202" t="s">
        <v>518</v>
      </c>
      <c r="B19" s="170" t="s">
        <v>308</v>
      </c>
      <c r="C19" s="170" t="s">
        <v>309</v>
      </c>
      <c r="D19" s="170" t="s">
        <v>372</v>
      </c>
      <c r="E19" s="170" t="s">
        <v>311</v>
      </c>
      <c r="F19" s="170" t="s">
        <v>373</v>
      </c>
      <c r="G19" s="170" t="s">
        <v>525</v>
      </c>
      <c r="H19" s="170" t="s">
        <v>375</v>
      </c>
      <c r="I19" s="170" t="s">
        <v>526</v>
      </c>
      <c r="J19" s="170" t="s">
        <v>377</v>
      </c>
      <c r="K19" s="170" t="s">
        <v>56</v>
      </c>
      <c r="L19" s="170" t="s">
        <v>378</v>
      </c>
      <c r="M19" s="170">
        <v>6</v>
      </c>
      <c r="N19" s="170">
        <v>3</v>
      </c>
      <c r="O19" s="170">
        <f t="shared" si="0"/>
        <v>18</v>
      </c>
      <c r="P19" s="170" t="str">
        <f t="shared" si="1"/>
        <v>(A)</v>
      </c>
      <c r="Q19" s="170">
        <v>25</v>
      </c>
      <c r="R19" s="170">
        <f t="shared" si="2"/>
        <v>450</v>
      </c>
      <c r="S19" s="171" t="str">
        <f t="shared" si="3"/>
        <v>II</v>
      </c>
      <c r="T19" s="172" t="str">
        <f t="shared" si="4"/>
        <v>Aceptable con control específico</v>
      </c>
      <c r="U19" s="170">
        <v>5</v>
      </c>
      <c r="V19" s="170" t="s">
        <v>318</v>
      </c>
      <c r="W19" s="170" t="s">
        <v>318</v>
      </c>
      <c r="X19" s="170" t="s">
        <v>318</v>
      </c>
      <c r="Y19" s="170" t="s">
        <v>527</v>
      </c>
      <c r="Z19" s="201" t="s">
        <v>528</v>
      </c>
    </row>
    <row r="20" spans="1:26" s="229" customFormat="1" ht="162" customHeight="1">
      <c r="A20" s="200" t="s">
        <v>307</v>
      </c>
      <c r="B20" s="173" t="s">
        <v>308</v>
      </c>
      <c r="C20" s="173" t="s">
        <v>309</v>
      </c>
      <c r="D20" s="173" t="s">
        <v>365</v>
      </c>
      <c r="E20" s="173" t="s">
        <v>311</v>
      </c>
      <c r="F20" s="173" t="s">
        <v>338</v>
      </c>
      <c r="G20" s="252" t="s">
        <v>366</v>
      </c>
      <c r="H20" s="252" t="s">
        <v>367</v>
      </c>
      <c r="I20" s="252" t="s">
        <v>368</v>
      </c>
      <c r="J20" s="170" t="s">
        <v>56</v>
      </c>
      <c r="K20" s="170" t="s">
        <v>369</v>
      </c>
      <c r="L20" s="170" t="s">
        <v>370</v>
      </c>
      <c r="M20" s="170">
        <v>6</v>
      </c>
      <c r="N20" s="170">
        <v>4</v>
      </c>
      <c r="O20" s="170">
        <f t="shared" ref="O20" si="5">+M20*N20</f>
        <v>24</v>
      </c>
      <c r="P20" s="170" t="str">
        <f t="shared" ref="P20:P23" si="6">IF(O20&lt;2,"O",IF(O20&lt;=4,"(B)",IF(O20&lt;=8,"(M)",IF(O20&lt;=20,"(A)","(MA)"))))</f>
        <v>(MA)</v>
      </c>
      <c r="Q20" s="170">
        <v>10</v>
      </c>
      <c r="R20" s="170">
        <f t="shared" ref="R20" si="7">+O20*Q20</f>
        <v>240</v>
      </c>
      <c r="S20" s="171" t="str">
        <f t="shared" ref="S20:S23" si="8">IF(R20&lt;20,"O",IF(R20&lt;=20,"IV",IF(R20&lt;=120,"III",IF(R20&lt;=500,"II","I"))))</f>
        <v>II</v>
      </c>
      <c r="T20" s="172" t="str">
        <f t="shared" ref="T20:T23" si="9">IF(S20="I","No aceptable",IF(S20="II","Aceptable con control específico",IF(S20="III","Mejorable","Aceptable.")))</f>
        <v>Aceptable con control específico</v>
      </c>
      <c r="U20" s="170">
        <v>5</v>
      </c>
      <c r="V20" s="170" t="s">
        <v>318</v>
      </c>
      <c r="W20" s="170" t="s">
        <v>318</v>
      </c>
      <c r="X20" s="170" t="s">
        <v>318</v>
      </c>
      <c r="Y20" s="252" t="s">
        <v>371</v>
      </c>
      <c r="Z20" s="201" t="s">
        <v>318</v>
      </c>
    </row>
    <row r="21" spans="1:26" s="63" customFormat="1" ht="306">
      <c r="A21" s="202" t="s">
        <v>518</v>
      </c>
      <c r="B21" s="170" t="s">
        <v>308</v>
      </c>
      <c r="C21" s="170" t="s">
        <v>309</v>
      </c>
      <c r="D21" s="170" t="s">
        <v>380</v>
      </c>
      <c r="E21" s="170" t="s">
        <v>311</v>
      </c>
      <c r="F21" s="170" t="s">
        <v>373</v>
      </c>
      <c r="G21" s="170" t="s">
        <v>381</v>
      </c>
      <c r="H21" s="170" t="s">
        <v>382</v>
      </c>
      <c r="I21" s="170" t="s">
        <v>383</v>
      </c>
      <c r="J21" s="170" t="s">
        <v>377</v>
      </c>
      <c r="K21" s="170" t="s">
        <v>56</v>
      </c>
      <c r="L21" s="170" t="s">
        <v>384</v>
      </c>
      <c r="M21" s="170">
        <v>6</v>
      </c>
      <c r="N21" s="170">
        <v>3</v>
      </c>
      <c r="O21" s="170">
        <f t="shared" ref="O21:O23" si="10">M21*N21</f>
        <v>18</v>
      </c>
      <c r="P21" s="170" t="str">
        <f t="shared" si="6"/>
        <v>(A)</v>
      </c>
      <c r="Q21" s="170">
        <v>25</v>
      </c>
      <c r="R21" s="170">
        <f t="shared" ref="R21:R23" si="11">O21*Q21</f>
        <v>450</v>
      </c>
      <c r="S21" s="171" t="str">
        <f t="shared" si="8"/>
        <v>II</v>
      </c>
      <c r="T21" s="172" t="str">
        <f t="shared" si="9"/>
        <v>Aceptable con control específico</v>
      </c>
      <c r="U21" s="170">
        <v>5</v>
      </c>
      <c r="V21" s="170" t="s">
        <v>318</v>
      </c>
      <c r="W21" s="170" t="s">
        <v>318</v>
      </c>
      <c r="X21" s="170" t="s">
        <v>318</v>
      </c>
      <c r="Y21" s="170" t="s">
        <v>385</v>
      </c>
      <c r="Z21" s="201" t="s">
        <v>318</v>
      </c>
    </row>
    <row r="22" spans="1:26" s="63" customFormat="1" ht="153">
      <c r="A22" s="202" t="s">
        <v>518</v>
      </c>
      <c r="B22" s="170" t="s">
        <v>308</v>
      </c>
      <c r="C22" s="170" t="s">
        <v>309</v>
      </c>
      <c r="D22" s="170" t="s">
        <v>386</v>
      </c>
      <c r="E22" s="170" t="s">
        <v>311</v>
      </c>
      <c r="F22" s="170" t="s">
        <v>373</v>
      </c>
      <c r="G22" s="170" t="s">
        <v>387</v>
      </c>
      <c r="H22" s="170" t="s">
        <v>388</v>
      </c>
      <c r="I22" s="170" t="s">
        <v>389</v>
      </c>
      <c r="J22" s="170" t="s">
        <v>56</v>
      </c>
      <c r="K22" s="170" t="s">
        <v>390</v>
      </c>
      <c r="L22" s="170" t="s">
        <v>391</v>
      </c>
      <c r="M22" s="170">
        <v>6</v>
      </c>
      <c r="N22" s="170">
        <v>4</v>
      </c>
      <c r="O22" s="170">
        <f t="shared" si="10"/>
        <v>24</v>
      </c>
      <c r="P22" s="170" t="str">
        <f t="shared" si="6"/>
        <v>(MA)</v>
      </c>
      <c r="Q22" s="170">
        <v>10</v>
      </c>
      <c r="R22" s="170">
        <f t="shared" si="11"/>
        <v>240</v>
      </c>
      <c r="S22" s="171" t="str">
        <f t="shared" si="8"/>
        <v>II</v>
      </c>
      <c r="T22" s="172" t="str">
        <f t="shared" si="9"/>
        <v>Aceptable con control específico</v>
      </c>
      <c r="U22" s="170">
        <v>5</v>
      </c>
      <c r="V22" s="170" t="s">
        <v>318</v>
      </c>
      <c r="W22" s="170" t="s">
        <v>318</v>
      </c>
      <c r="X22" s="170" t="s">
        <v>392</v>
      </c>
      <c r="Y22" s="170" t="s">
        <v>393</v>
      </c>
      <c r="Z22" s="201" t="s">
        <v>318</v>
      </c>
    </row>
    <row r="23" spans="1:26" s="63" customFormat="1" ht="75">
      <c r="A23" s="202" t="s">
        <v>518</v>
      </c>
      <c r="B23" s="170" t="s">
        <v>308</v>
      </c>
      <c r="C23" s="170" t="s">
        <v>309</v>
      </c>
      <c r="D23" s="170" t="s">
        <v>402</v>
      </c>
      <c r="E23" s="170" t="s">
        <v>311</v>
      </c>
      <c r="F23" s="170" t="s">
        <v>403</v>
      </c>
      <c r="G23" s="170" t="s">
        <v>404</v>
      </c>
      <c r="H23" s="170" t="s">
        <v>405</v>
      </c>
      <c r="I23" s="170" t="s">
        <v>406</v>
      </c>
      <c r="J23" s="170" t="s">
        <v>56</v>
      </c>
      <c r="K23" s="170" t="s">
        <v>56</v>
      </c>
      <c r="L23" s="170" t="s">
        <v>407</v>
      </c>
      <c r="M23" s="170">
        <v>6</v>
      </c>
      <c r="N23" s="170">
        <v>2</v>
      </c>
      <c r="O23" s="170">
        <f t="shared" si="10"/>
        <v>12</v>
      </c>
      <c r="P23" s="170" t="str">
        <f t="shared" si="6"/>
        <v>(A)</v>
      </c>
      <c r="Q23" s="170">
        <v>10</v>
      </c>
      <c r="R23" s="170">
        <f t="shared" si="11"/>
        <v>120</v>
      </c>
      <c r="S23" s="171" t="str">
        <f t="shared" si="8"/>
        <v>III</v>
      </c>
      <c r="T23" s="172" t="str">
        <f t="shared" si="9"/>
        <v>Mejorable</v>
      </c>
      <c r="U23" s="170">
        <v>5</v>
      </c>
      <c r="V23" s="170" t="s">
        <v>318</v>
      </c>
      <c r="W23" s="170" t="s">
        <v>318</v>
      </c>
      <c r="X23" s="170" t="s">
        <v>318</v>
      </c>
      <c r="Y23" s="170" t="s">
        <v>408</v>
      </c>
      <c r="Z23" s="201" t="s">
        <v>318</v>
      </c>
    </row>
    <row r="24" spans="1:26" s="63" customFormat="1" ht="76.5">
      <c r="A24" s="202" t="s">
        <v>518</v>
      </c>
      <c r="B24" s="170" t="s">
        <v>308</v>
      </c>
      <c r="C24" s="170" t="s">
        <v>309</v>
      </c>
      <c r="D24" s="170" t="s">
        <v>395</v>
      </c>
      <c r="E24" s="170" t="s">
        <v>396</v>
      </c>
      <c r="F24" s="170" t="s">
        <v>373</v>
      </c>
      <c r="G24" s="170" t="s">
        <v>397</v>
      </c>
      <c r="H24" s="170" t="s">
        <v>398</v>
      </c>
      <c r="I24" s="170" t="s">
        <v>399</v>
      </c>
      <c r="J24" s="170" t="s">
        <v>56</v>
      </c>
      <c r="K24" s="170" t="s">
        <v>400</v>
      </c>
      <c r="L24" s="170" t="s">
        <v>56</v>
      </c>
      <c r="M24" s="170">
        <v>6</v>
      </c>
      <c r="N24" s="170">
        <v>1</v>
      </c>
      <c r="O24" s="170">
        <f>M24*N24</f>
        <v>6</v>
      </c>
      <c r="P24" s="170" t="str">
        <f>IF(O24&lt;2,"O",IF(O24&lt;=4,"(B)",IF(O24&lt;=8,"(M)",IF(O24&lt;=20,"(A)","(MA)"))))</f>
        <v>(M)</v>
      </c>
      <c r="Q24" s="170">
        <v>60</v>
      </c>
      <c r="R24" s="170">
        <f>O24*Q24</f>
        <v>360</v>
      </c>
      <c r="S24" s="171" t="str">
        <f>IF(R24&lt;20,"O",IF(R24&lt;=20,"IV",IF(R24&lt;=120,"III",IF(R24&lt;=500,"II","I"))))</f>
        <v>II</v>
      </c>
      <c r="T24" s="172" t="str">
        <f>IF(S24="I","No aceptable",IF(S24="II","Aceptable con control específico",IF(S24="III","Mejorable","Aceptable.")))</f>
        <v>Aceptable con control específico</v>
      </c>
      <c r="U24" s="170">
        <v>5</v>
      </c>
      <c r="V24" s="170" t="s">
        <v>318</v>
      </c>
      <c r="W24" s="170" t="s">
        <v>318</v>
      </c>
      <c r="X24" s="170" t="s">
        <v>318</v>
      </c>
      <c r="Y24" s="170" t="s">
        <v>401</v>
      </c>
      <c r="Z24" s="201" t="s">
        <v>318</v>
      </c>
    </row>
    <row r="25" spans="1:26" s="63" customFormat="1" ht="172.5" customHeight="1">
      <c r="A25" s="202" t="s">
        <v>518</v>
      </c>
      <c r="B25" s="170" t="s">
        <v>308</v>
      </c>
      <c r="C25" s="170" t="s">
        <v>309</v>
      </c>
      <c r="D25" s="170" t="s">
        <v>494</v>
      </c>
      <c r="E25" s="170" t="s">
        <v>311</v>
      </c>
      <c r="F25" s="170" t="s">
        <v>403</v>
      </c>
      <c r="G25" s="170" t="s">
        <v>410</v>
      </c>
      <c r="H25" s="170" t="s">
        <v>411</v>
      </c>
      <c r="I25" s="170" t="s">
        <v>412</v>
      </c>
      <c r="J25" s="170" t="s">
        <v>56</v>
      </c>
      <c r="K25" s="170" t="s">
        <v>413</v>
      </c>
      <c r="L25" s="170" t="s">
        <v>56</v>
      </c>
      <c r="M25" s="170">
        <v>6</v>
      </c>
      <c r="N25" s="170">
        <v>2</v>
      </c>
      <c r="O25" s="170">
        <f t="shared" ref="O25" si="12">M25*N25</f>
        <v>12</v>
      </c>
      <c r="P25" s="170" t="str">
        <f t="shared" ref="P25" si="13">IF(O25&lt;2,"O",IF(O25&lt;=4,"(B)",IF(O25&lt;=8,"(M)",IF(O25&lt;=20,"(A)","(MA)"))))</f>
        <v>(A)</v>
      </c>
      <c r="Q25" s="170">
        <v>25</v>
      </c>
      <c r="R25" s="170">
        <f t="shared" ref="R25" si="14">O25*Q25</f>
        <v>300</v>
      </c>
      <c r="S25" s="171" t="str">
        <f t="shared" ref="S25" si="15">IF(R25&lt;20,"O",IF(R25&lt;=20,"IV",IF(R25&lt;=120,"III",IF(R25&lt;=500,"II","I"))))</f>
        <v>II</v>
      </c>
      <c r="T25" s="172" t="str">
        <f t="shared" ref="T25" si="16">IF(S25="I","No aceptable",IF(S25="II","Aceptable con control específico",IF(S25="III","Mejorable","Aceptable.")))</f>
        <v>Aceptable con control específico</v>
      </c>
      <c r="U25" s="170">
        <v>5</v>
      </c>
      <c r="V25" s="170" t="s">
        <v>318</v>
      </c>
      <c r="W25" s="170" t="s">
        <v>318</v>
      </c>
      <c r="X25" s="170" t="s">
        <v>318</v>
      </c>
      <c r="Y25" s="170" t="s">
        <v>414</v>
      </c>
      <c r="Z25" s="201" t="s">
        <v>318</v>
      </c>
    </row>
    <row r="26" spans="1:26" s="63" customFormat="1" ht="107.25" customHeight="1">
      <c r="A26" s="202" t="s">
        <v>529</v>
      </c>
      <c r="B26" s="170" t="s">
        <v>308</v>
      </c>
      <c r="C26" s="170" t="s">
        <v>309</v>
      </c>
      <c r="D26" s="170" t="s">
        <v>530</v>
      </c>
      <c r="E26" s="170" t="s">
        <v>311</v>
      </c>
      <c r="F26" s="170" t="s">
        <v>403</v>
      </c>
      <c r="G26" s="170" t="s">
        <v>410</v>
      </c>
      <c r="H26" s="170" t="s">
        <v>531</v>
      </c>
      <c r="I26" s="170" t="s">
        <v>532</v>
      </c>
      <c r="J26" s="170" t="s">
        <v>56</v>
      </c>
      <c r="K26" s="170" t="s">
        <v>56</v>
      </c>
      <c r="L26" s="170" t="s">
        <v>533</v>
      </c>
      <c r="M26" s="170">
        <v>2</v>
      </c>
      <c r="N26" s="170">
        <v>2</v>
      </c>
      <c r="O26" s="170">
        <f t="shared" si="0"/>
        <v>4</v>
      </c>
      <c r="P26" s="170" t="str">
        <f t="shared" si="1"/>
        <v>(B)</v>
      </c>
      <c r="Q26" s="170">
        <v>10</v>
      </c>
      <c r="R26" s="170">
        <f t="shared" si="2"/>
        <v>40</v>
      </c>
      <c r="S26" s="171" t="str">
        <f t="shared" si="3"/>
        <v>III</v>
      </c>
      <c r="T26" s="172" t="str">
        <f t="shared" si="4"/>
        <v>Mejorable</v>
      </c>
      <c r="U26" s="170">
        <v>5</v>
      </c>
      <c r="V26" s="170" t="s">
        <v>318</v>
      </c>
      <c r="W26" s="170" t="s">
        <v>318</v>
      </c>
      <c r="X26" s="170" t="s">
        <v>318</v>
      </c>
      <c r="Y26" s="170" t="s">
        <v>534</v>
      </c>
      <c r="Z26" s="201" t="s">
        <v>318</v>
      </c>
    </row>
    <row r="27" spans="1:26" s="63" customFormat="1" ht="89.25">
      <c r="A27" s="202" t="s">
        <v>493</v>
      </c>
      <c r="B27" s="170" t="s">
        <v>308</v>
      </c>
      <c r="C27" s="170" t="s">
        <v>309</v>
      </c>
      <c r="D27" s="170" t="s">
        <v>416</v>
      </c>
      <c r="E27" s="170" t="s">
        <v>396</v>
      </c>
      <c r="F27" s="170" t="s">
        <v>403</v>
      </c>
      <c r="G27" s="170" t="s">
        <v>404</v>
      </c>
      <c r="H27" s="170" t="s">
        <v>417</v>
      </c>
      <c r="I27" s="170" t="s">
        <v>418</v>
      </c>
      <c r="J27" s="170" t="s">
        <v>56</v>
      </c>
      <c r="K27" s="170" t="s">
        <v>419</v>
      </c>
      <c r="L27" s="170" t="s">
        <v>420</v>
      </c>
      <c r="M27" s="170">
        <v>6</v>
      </c>
      <c r="N27" s="170">
        <v>1</v>
      </c>
      <c r="O27" s="170">
        <f>M27*N27</f>
        <v>6</v>
      </c>
      <c r="P27" s="170" t="str">
        <f>IF(O27&lt;2,"O",IF(O27&lt;=4,"(B)",IF(O27&lt;=8,"(M)",IF(O27&lt;=20,"(A)","(MA)"))))</f>
        <v>(M)</v>
      </c>
      <c r="Q27" s="170">
        <v>60</v>
      </c>
      <c r="R27" s="170">
        <f>O27*Q27</f>
        <v>360</v>
      </c>
      <c r="S27" s="171" t="str">
        <f>IF(R27&lt;20,"O",IF(R27&lt;=20,"IV",IF(R27&lt;=120,"III",IF(R27&lt;=500,"II","I"))))</f>
        <v>II</v>
      </c>
      <c r="T27" s="172" t="str">
        <f>IF(S27="I","No aceptable",IF(S27="II","Aceptable con control específico",IF(S27="III","Mejorable","Aceptable.")))</f>
        <v>Aceptable con control específico</v>
      </c>
      <c r="U27" s="170">
        <v>5</v>
      </c>
      <c r="V27" s="170" t="s">
        <v>318</v>
      </c>
      <c r="W27" s="170" t="s">
        <v>318</v>
      </c>
      <c r="X27" s="170" t="s">
        <v>318</v>
      </c>
      <c r="Y27" s="170" t="s">
        <v>421</v>
      </c>
      <c r="Z27" s="201" t="s">
        <v>422</v>
      </c>
    </row>
    <row r="28" spans="1:26" s="63" customFormat="1" ht="63.75">
      <c r="A28" s="202" t="s">
        <v>493</v>
      </c>
      <c r="B28" s="170" t="s">
        <v>308</v>
      </c>
      <c r="C28" s="170" t="s">
        <v>309</v>
      </c>
      <c r="D28" s="170" t="s">
        <v>416</v>
      </c>
      <c r="E28" s="170" t="s">
        <v>396</v>
      </c>
      <c r="F28" s="170" t="s">
        <v>403</v>
      </c>
      <c r="G28" s="170" t="s">
        <v>410</v>
      </c>
      <c r="H28" s="170" t="s">
        <v>423</v>
      </c>
      <c r="I28" s="170" t="s">
        <v>424</v>
      </c>
      <c r="J28" s="170" t="s">
        <v>56</v>
      </c>
      <c r="K28" s="170" t="s">
        <v>56</v>
      </c>
      <c r="L28" s="170" t="s">
        <v>425</v>
      </c>
      <c r="M28" s="170">
        <v>6</v>
      </c>
      <c r="N28" s="170">
        <v>1</v>
      </c>
      <c r="O28" s="170">
        <f t="shared" ref="O28" si="17">M28*N28</f>
        <v>6</v>
      </c>
      <c r="P28" s="170" t="str">
        <f t="shared" ref="P28" si="18">IF(O28&lt;2,"O",IF(O28&lt;=4,"(B)",IF(O28&lt;=8,"(M)",IF(O28&lt;=20,"(A)","(MA)"))))</f>
        <v>(M)</v>
      </c>
      <c r="Q28" s="170">
        <v>60</v>
      </c>
      <c r="R28" s="170">
        <f t="shared" ref="R28" si="19">O28*Q28</f>
        <v>360</v>
      </c>
      <c r="S28" s="171" t="str">
        <f t="shared" ref="S28" si="20">IF(R28&lt;20,"O",IF(R28&lt;=20,"IV",IF(R28&lt;=120,"III",IF(R28&lt;=500,"II","I"))))</f>
        <v>II</v>
      </c>
      <c r="T28" s="172" t="str">
        <f t="shared" ref="T28" si="21">IF(S28="I","No aceptable",IF(S28="II","Aceptable con control específico",IF(S28="III","Mejorable","Aceptable.")))</f>
        <v>Aceptable con control específico</v>
      </c>
      <c r="U28" s="170">
        <v>5</v>
      </c>
      <c r="V28" s="170" t="s">
        <v>318</v>
      </c>
      <c r="W28" s="170" t="s">
        <v>318</v>
      </c>
      <c r="X28" s="170" t="s">
        <v>318</v>
      </c>
      <c r="Y28" s="170" t="s">
        <v>426</v>
      </c>
      <c r="Z28" s="201" t="s">
        <v>318</v>
      </c>
    </row>
    <row r="29" spans="1:26" s="63" customFormat="1" ht="91.5" customHeight="1">
      <c r="A29" s="202" t="s">
        <v>518</v>
      </c>
      <c r="B29" s="170" t="s">
        <v>308</v>
      </c>
      <c r="C29" s="170" t="s">
        <v>309</v>
      </c>
      <c r="D29" s="170" t="s">
        <v>329</v>
      </c>
      <c r="E29" s="170" t="s">
        <v>311</v>
      </c>
      <c r="F29" s="170" t="s">
        <v>427</v>
      </c>
      <c r="G29" s="170" t="s">
        <v>428</v>
      </c>
      <c r="H29" s="170" t="s">
        <v>429</v>
      </c>
      <c r="I29" s="170" t="s">
        <v>430</v>
      </c>
      <c r="J29" s="170" t="s">
        <v>56</v>
      </c>
      <c r="K29" s="170" t="s">
        <v>431</v>
      </c>
      <c r="L29" s="170" t="s">
        <v>432</v>
      </c>
      <c r="M29" s="170">
        <v>2</v>
      </c>
      <c r="N29" s="170">
        <v>1</v>
      </c>
      <c r="O29" s="170">
        <f t="shared" si="0"/>
        <v>2</v>
      </c>
      <c r="P29" s="170" t="str">
        <f t="shared" si="1"/>
        <v>(B)</v>
      </c>
      <c r="Q29" s="170">
        <v>100</v>
      </c>
      <c r="R29" s="170">
        <f t="shared" si="2"/>
        <v>200</v>
      </c>
      <c r="S29" s="171" t="str">
        <f t="shared" si="3"/>
        <v>II</v>
      </c>
      <c r="T29" s="172" t="str">
        <f t="shared" si="4"/>
        <v>Aceptable con control específico</v>
      </c>
      <c r="U29" s="170">
        <v>5</v>
      </c>
      <c r="V29" s="170" t="s">
        <v>318</v>
      </c>
      <c r="W29" s="170" t="s">
        <v>318</v>
      </c>
      <c r="X29" s="170" t="s">
        <v>318</v>
      </c>
      <c r="Y29" s="170" t="s">
        <v>433</v>
      </c>
      <c r="Z29" s="201" t="s">
        <v>318</v>
      </c>
    </row>
    <row r="30" spans="1:26" s="63" customFormat="1" ht="89.25">
      <c r="A30" s="202" t="s">
        <v>518</v>
      </c>
      <c r="B30" s="170" t="s">
        <v>308</v>
      </c>
      <c r="C30" s="170" t="s">
        <v>309</v>
      </c>
      <c r="D30" s="170" t="s">
        <v>535</v>
      </c>
      <c r="E30" s="170" t="s">
        <v>311</v>
      </c>
      <c r="F30" s="170" t="s">
        <v>434</v>
      </c>
      <c r="G30" s="170" t="s">
        <v>495</v>
      </c>
      <c r="H30" s="170" t="s">
        <v>496</v>
      </c>
      <c r="I30" s="170" t="s">
        <v>497</v>
      </c>
      <c r="J30" s="170" t="s">
        <v>438</v>
      </c>
      <c r="K30" s="170" t="s">
        <v>439</v>
      </c>
      <c r="L30" s="170" t="s">
        <v>56</v>
      </c>
      <c r="M30" s="170">
        <v>2</v>
      </c>
      <c r="N30" s="170">
        <v>1</v>
      </c>
      <c r="O30" s="170">
        <f t="shared" si="0"/>
        <v>2</v>
      </c>
      <c r="P30" s="170" t="str">
        <f t="shared" si="1"/>
        <v>(B)</v>
      </c>
      <c r="Q30" s="170">
        <v>25</v>
      </c>
      <c r="R30" s="170">
        <f t="shared" si="2"/>
        <v>50</v>
      </c>
      <c r="S30" s="171" t="str">
        <f t="shared" si="3"/>
        <v>III</v>
      </c>
      <c r="T30" s="172" t="str">
        <f t="shared" si="4"/>
        <v>Mejorable</v>
      </c>
      <c r="U30" s="170">
        <v>5</v>
      </c>
      <c r="V30" s="170" t="s">
        <v>318</v>
      </c>
      <c r="W30" s="170" t="s">
        <v>318</v>
      </c>
      <c r="X30" s="170" t="s">
        <v>508</v>
      </c>
      <c r="Y30" s="170" t="s">
        <v>536</v>
      </c>
      <c r="Z30" s="201" t="s">
        <v>318</v>
      </c>
    </row>
    <row r="31" spans="1:26" s="63" customFormat="1" ht="76.5">
      <c r="A31" s="200" t="s">
        <v>307</v>
      </c>
      <c r="B31" s="170" t="s">
        <v>308</v>
      </c>
      <c r="C31" s="170" t="s">
        <v>309</v>
      </c>
      <c r="D31" s="170" t="s">
        <v>510</v>
      </c>
      <c r="E31" s="170" t="s">
        <v>311</v>
      </c>
      <c r="F31" s="170" t="s">
        <v>403</v>
      </c>
      <c r="G31" s="170" t="s">
        <v>468</v>
      </c>
      <c r="H31" s="170" t="s">
        <v>469</v>
      </c>
      <c r="I31" s="170" t="s">
        <v>470</v>
      </c>
      <c r="J31" s="170" t="s">
        <v>56</v>
      </c>
      <c r="K31" s="170" t="s">
        <v>471</v>
      </c>
      <c r="L31" s="170" t="s">
        <v>56</v>
      </c>
      <c r="M31" s="170">
        <v>6</v>
      </c>
      <c r="N31" s="170">
        <v>1</v>
      </c>
      <c r="O31" s="170">
        <f t="shared" si="0"/>
        <v>6</v>
      </c>
      <c r="P31" s="170" t="str">
        <f t="shared" si="1"/>
        <v>(M)</v>
      </c>
      <c r="Q31" s="170">
        <v>60</v>
      </c>
      <c r="R31" s="170">
        <f t="shared" si="2"/>
        <v>360</v>
      </c>
      <c r="S31" s="171" t="str">
        <f t="shared" si="3"/>
        <v>II</v>
      </c>
      <c r="T31" s="172" t="str">
        <f t="shared" si="4"/>
        <v>Aceptable con control específico</v>
      </c>
      <c r="U31" s="170">
        <v>5</v>
      </c>
      <c r="V31" s="170" t="s">
        <v>318</v>
      </c>
      <c r="W31" s="170" t="s">
        <v>318</v>
      </c>
      <c r="X31" s="170" t="s">
        <v>318</v>
      </c>
      <c r="Y31" s="170" t="s">
        <v>472</v>
      </c>
      <c r="Z31" s="201" t="s">
        <v>318</v>
      </c>
    </row>
    <row r="32" spans="1:26" s="63" customFormat="1" ht="63.75">
      <c r="A32" s="265" t="s">
        <v>473</v>
      </c>
      <c r="B32" s="170" t="s">
        <v>308</v>
      </c>
      <c r="C32" s="170" t="s">
        <v>501</v>
      </c>
      <c r="D32" s="170" t="s">
        <v>502</v>
      </c>
      <c r="E32" s="170" t="s">
        <v>311</v>
      </c>
      <c r="F32" s="170" t="s">
        <v>403</v>
      </c>
      <c r="G32" s="170" t="s">
        <v>478</v>
      </c>
      <c r="H32" s="170" t="s">
        <v>479</v>
      </c>
      <c r="I32" s="170" t="s">
        <v>480</v>
      </c>
      <c r="J32" s="170" t="s">
        <v>56</v>
      </c>
      <c r="K32" s="170" t="s">
        <v>56</v>
      </c>
      <c r="L32" s="170" t="s">
        <v>481</v>
      </c>
      <c r="M32" s="170">
        <v>6</v>
      </c>
      <c r="N32" s="170">
        <v>1</v>
      </c>
      <c r="O32" s="170">
        <f t="shared" si="0"/>
        <v>6</v>
      </c>
      <c r="P32" s="170" t="s">
        <v>451</v>
      </c>
      <c r="Q32" s="170">
        <v>25</v>
      </c>
      <c r="R32" s="170">
        <f t="shared" si="2"/>
        <v>150</v>
      </c>
      <c r="S32" s="171" t="str">
        <f t="shared" si="3"/>
        <v>II</v>
      </c>
      <c r="T32" s="172" t="str">
        <f t="shared" si="4"/>
        <v>Aceptable con control específico</v>
      </c>
      <c r="U32" s="170">
        <v>5</v>
      </c>
      <c r="V32" s="170" t="s">
        <v>318</v>
      </c>
      <c r="W32" s="170" t="s">
        <v>318</v>
      </c>
      <c r="X32" s="170" t="s">
        <v>482</v>
      </c>
      <c r="Y32" s="170" t="s">
        <v>483</v>
      </c>
      <c r="Z32" s="201" t="s">
        <v>484</v>
      </c>
    </row>
    <row r="33" spans="1:26" s="63" customFormat="1" ht="49.5" customHeight="1">
      <c r="A33" s="265" t="s">
        <v>537</v>
      </c>
      <c r="B33" s="170" t="s">
        <v>538</v>
      </c>
      <c r="C33" s="175" t="s">
        <v>539</v>
      </c>
      <c r="D33" s="170" t="s">
        <v>540</v>
      </c>
      <c r="E33" s="170" t="s">
        <v>311</v>
      </c>
      <c r="F33" s="170" t="s">
        <v>403</v>
      </c>
      <c r="G33" s="170" t="s">
        <v>468</v>
      </c>
      <c r="H33" s="170" t="s">
        <v>478</v>
      </c>
      <c r="I33" s="170" t="s">
        <v>541</v>
      </c>
      <c r="J33" s="170" t="s">
        <v>56</v>
      </c>
      <c r="K33" s="170" t="s">
        <v>542</v>
      </c>
      <c r="L33" s="170" t="s">
        <v>56</v>
      </c>
      <c r="M33" s="170">
        <v>2</v>
      </c>
      <c r="N33" s="170">
        <v>2</v>
      </c>
      <c r="O33" s="170">
        <v>4</v>
      </c>
      <c r="P33" s="170" t="s">
        <v>451</v>
      </c>
      <c r="Q33" s="170">
        <v>100</v>
      </c>
      <c r="R33" s="170">
        <v>400</v>
      </c>
      <c r="S33" s="171" t="str">
        <f t="shared" si="3"/>
        <v>II</v>
      </c>
      <c r="T33" s="172" t="str">
        <f t="shared" si="4"/>
        <v>Aceptable con control específico</v>
      </c>
      <c r="U33" s="170">
        <v>5</v>
      </c>
      <c r="V33" s="170" t="s">
        <v>318</v>
      </c>
      <c r="W33" s="170" t="s">
        <v>318</v>
      </c>
      <c r="X33" s="170" t="s">
        <v>318</v>
      </c>
      <c r="Y33" s="170" t="s">
        <v>543</v>
      </c>
      <c r="Z33" s="201" t="s">
        <v>481</v>
      </c>
    </row>
    <row r="34" spans="1:26" s="63" customFormat="1" ht="47.1" customHeight="1">
      <c r="A34" s="265" t="s">
        <v>537</v>
      </c>
      <c r="B34" s="170" t="s">
        <v>538</v>
      </c>
      <c r="C34" s="175" t="s">
        <v>539</v>
      </c>
      <c r="D34" s="170" t="s">
        <v>540</v>
      </c>
      <c r="E34" s="170" t="s">
        <v>311</v>
      </c>
      <c r="F34" s="170" t="s">
        <v>403</v>
      </c>
      <c r="G34" s="170" t="s">
        <v>468</v>
      </c>
      <c r="H34" s="170" t="s">
        <v>544</v>
      </c>
      <c r="I34" s="170" t="s">
        <v>545</v>
      </c>
      <c r="J34" s="170" t="s">
        <v>56</v>
      </c>
      <c r="K34" s="170" t="s">
        <v>546</v>
      </c>
      <c r="L34" s="170" t="s">
        <v>56</v>
      </c>
      <c r="M34" s="170">
        <v>2</v>
      </c>
      <c r="N34" s="170">
        <v>2</v>
      </c>
      <c r="O34" s="170">
        <v>4</v>
      </c>
      <c r="P34" s="170" t="s">
        <v>451</v>
      </c>
      <c r="Q34" s="170">
        <v>100</v>
      </c>
      <c r="R34" s="170">
        <v>400</v>
      </c>
      <c r="S34" s="171" t="str">
        <f t="shared" si="3"/>
        <v>II</v>
      </c>
      <c r="T34" s="172" t="str">
        <f t="shared" si="4"/>
        <v>Aceptable con control específico</v>
      </c>
      <c r="U34" s="170">
        <v>5</v>
      </c>
      <c r="V34" s="170" t="s">
        <v>318</v>
      </c>
      <c r="W34" s="170" t="s">
        <v>318</v>
      </c>
      <c r="X34" s="170" t="s">
        <v>318</v>
      </c>
      <c r="Y34" s="170" t="s">
        <v>547</v>
      </c>
      <c r="Z34" s="201" t="s">
        <v>318</v>
      </c>
    </row>
    <row r="35" spans="1:26" s="229" customFormat="1" ht="79.5" customHeight="1">
      <c r="A35" s="265" t="s">
        <v>548</v>
      </c>
      <c r="B35" s="170" t="s">
        <v>538</v>
      </c>
      <c r="C35" s="175" t="s">
        <v>549</v>
      </c>
      <c r="D35" s="170" t="s">
        <v>535</v>
      </c>
      <c r="E35" s="170" t="s">
        <v>311</v>
      </c>
      <c r="F35" s="170" t="s">
        <v>312</v>
      </c>
      <c r="G35" s="170" t="s">
        <v>550</v>
      </c>
      <c r="H35" s="170" t="s">
        <v>551</v>
      </c>
      <c r="I35" s="170" t="s">
        <v>552</v>
      </c>
      <c r="J35" s="170" t="s">
        <v>56</v>
      </c>
      <c r="K35" s="170" t="s">
        <v>56</v>
      </c>
      <c r="L35" s="170" t="s">
        <v>553</v>
      </c>
      <c r="M35" s="170">
        <v>6</v>
      </c>
      <c r="N35" s="170">
        <v>2</v>
      </c>
      <c r="O35" s="170">
        <v>4</v>
      </c>
      <c r="P35" s="170" t="s">
        <v>451</v>
      </c>
      <c r="Q35" s="170">
        <v>25</v>
      </c>
      <c r="R35" s="170">
        <f>O35*Q35</f>
        <v>100</v>
      </c>
      <c r="S35" s="171" t="str">
        <f t="shared" ref="S35:S40" si="22">IF(R35&lt;20,"O",IF(R35&lt;=20,"IV",IF(R35&lt;=120,"III",IF(R35&lt;=500,"II","I"))))</f>
        <v>III</v>
      </c>
      <c r="T35" s="172" t="str">
        <f t="shared" ref="T35:T40" si="23">IF(S35="I","No aceptable",IF(S35="II","Aceptable con control específico",IF(S35="III","Mejorable","Aceptable.")))</f>
        <v>Mejorable</v>
      </c>
      <c r="U35" s="170">
        <v>5</v>
      </c>
      <c r="V35" s="170" t="s">
        <v>318</v>
      </c>
      <c r="W35" s="170" t="s">
        <v>318</v>
      </c>
      <c r="X35" s="170" t="s">
        <v>318</v>
      </c>
      <c r="Y35" s="170" t="s">
        <v>318</v>
      </c>
      <c r="Z35" s="295" t="s">
        <v>554</v>
      </c>
    </row>
    <row r="36" spans="1:26" s="229" customFormat="1" ht="63.75">
      <c r="A36" s="265" t="s">
        <v>548</v>
      </c>
      <c r="B36" s="170" t="s">
        <v>538</v>
      </c>
      <c r="C36" s="175" t="s">
        <v>549</v>
      </c>
      <c r="D36" s="170" t="s">
        <v>535</v>
      </c>
      <c r="E36" s="170" t="s">
        <v>311</v>
      </c>
      <c r="F36" s="170" t="s">
        <v>312</v>
      </c>
      <c r="G36" s="170" t="s">
        <v>555</v>
      </c>
      <c r="H36" s="170" t="s">
        <v>556</v>
      </c>
      <c r="I36" s="170" t="s">
        <v>557</v>
      </c>
      <c r="J36" s="170" t="s">
        <v>56</v>
      </c>
      <c r="K36" s="170" t="s">
        <v>56</v>
      </c>
      <c r="L36" s="170" t="s">
        <v>558</v>
      </c>
      <c r="M36" s="170">
        <v>6</v>
      </c>
      <c r="N36" s="170">
        <v>2</v>
      </c>
      <c r="O36" s="170">
        <v>4</v>
      </c>
      <c r="P36" s="170" t="s">
        <v>451</v>
      </c>
      <c r="Q36" s="170">
        <v>10</v>
      </c>
      <c r="R36" s="170">
        <f>O36*Q36</f>
        <v>40</v>
      </c>
      <c r="S36" s="171" t="str">
        <f t="shared" si="22"/>
        <v>III</v>
      </c>
      <c r="T36" s="172" t="str">
        <f t="shared" si="23"/>
        <v>Mejorable</v>
      </c>
      <c r="U36" s="170">
        <v>5</v>
      </c>
      <c r="V36" s="170" t="s">
        <v>318</v>
      </c>
      <c r="W36" s="170" t="s">
        <v>318</v>
      </c>
      <c r="X36" s="170" t="s">
        <v>318</v>
      </c>
      <c r="Y36" s="170" t="s">
        <v>559</v>
      </c>
      <c r="Z36" s="201" t="s">
        <v>560</v>
      </c>
    </row>
    <row r="37" spans="1:26" s="229" customFormat="1" ht="66" customHeight="1">
      <c r="A37" s="265" t="s">
        <v>548</v>
      </c>
      <c r="B37" s="170" t="s">
        <v>538</v>
      </c>
      <c r="C37" s="175" t="s">
        <v>549</v>
      </c>
      <c r="D37" s="170" t="s">
        <v>535</v>
      </c>
      <c r="E37" s="170" t="s">
        <v>311</v>
      </c>
      <c r="F37" s="170" t="s">
        <v>321</v>
      </c>
      <c r="G37" s="170" t="s">
        <v>561</v>
      </c>
      <c r="H37" s="170" t="s">
        <v>562</v>
      </c>
      <c r="I37" s="170" t="s">
        <v>563</v>
      </c>
      <c r="J37" s="170" t="s">
        <v>56</v>
      </c>
      <c r="K37" s="170" t="s">
        <v>564</v>
      </c>
      <c r="L37" s="170" t="s">
        <v>56</v>
      </c>
      <c r="M37" s="170">
        <v>2</v>
      </c>
      <c r="N37" s="170">
        <v>3</v>
      </c>
      <c r="O37" s="170">
        <v>6</v>
      </c>
      <c r="P37" s="170" t="s">
        <v>451</v>
      </c>
      <c r="Q37" s="170">
        <v>25</v>
      </c>
      <c r="R37" s="170">
        <f t="shared" ref="R37:R38" si="24">O37*Q37</f>
        <v>150</v>
      </c>
      <c r="S37" s="171" t="str">
        <f t="shared" si="22"/>
        <v>II</v>
      </c>
      <c r="T37" s="172" t="str">
        <f t="shared" si="23"/>
        <v>Aceptable con control específico</v>
      </c>
      <c r="U37" s="170">
        <v>5</v>
      </c>
      <c r="V37" s="170" t="s">
        <v>318</v>
      </c>
      <c r="W37" s="170" t="s">
        <v>318</v>
      </c>
      <c r="X37" s="170" t="s">
        <v>318</v>
      </c>
      <c r="Y37" s="170" t="s">
        <v>565</v>
      </c>
      <c r="Z37" s="201" t="s">
        <v>318</v>
      </c>
    </row>
    <row r="38" spans="1:26" s="229" customFormat="1" ht="63.75">
      <c r="A38" s="265" t="s">
        <v>548</v>
      </c>
      <c r="B38" s="170" t="s">
        <v>538</v>
      </c>
      <c r="C38" s="175" t="s">
        <v>549</v>
      </c>
      <c r="D38" s="170" t="s">
        <v>535</v>
      </c>
      <c r="E38" s="170" t="s">
        <v>311</v>
      </c>
      <c r="F38" s="170" t="s">
        <v>321</v>
      </c>
      <c r="G38" s="170" t="s">
        <v>322</v>
      </c>
      <c r="H38" s="170" t="s">
        <v>323</v>
      </c>
      <c r="I38" s="170" t="s">
        <v>324</v>
      </c>
      <c r="J38" s="170" t="s">
        <v>56</v>
      </c>
      <c r="K38" s="170" t="s">
        <v>566</v>
      </c>
      <c r="L38" s="170" t="s">
        <v>567</v>
      </c>
      <c r="M38" s="170">
        <v>2</v>
      </c>
      <c r="N38" s="170">
        <v>2</v>
      </c>
      <c r="O38" s="170">
        <v>4</v>
      </c>
      <c r="P38" s="170" t="s">
        <v>451</v>
      </c>
      <c r="Q38" s="170">
        <v>25</v>
      </c>
      <c r="R38" s="170">
        <f t="shared" si="24"/>
        <v>100</v>
      </c>
      <c r="S38" s="171" t="str">
        <f t="shared" si="22"/>
        <v>III</v>
      </c>
      <c r="T38" s="172" t="str">
        <f t="shared" si="23"/>
        <v>Mejorable</v>
      </c>
      <c r="U38" s="170">
        <v>5</v>
      </c>
      <c r="V38" s="170" t="s">
        <v>318</v>
      </c>
      <c r="W38" s="170" t="s">
        <v>318</v>
      </c>
      <c r="X38" s="170" t="s">
        <v>568</v>
      </c>
      <c r="Y38" s="170" t="s">
        <v>327</v>
      </c>
      <c r="Z38" s="201" t="s">
        <v>569</v>
      </c>
    </row>
    <row r="39" spans="1:26" s="229" customFormat="1" ht="63.75" customHeight="1">
      <c r="A39" s="265" t="s">
        <v>548</v>
      </c>
      <c r="B39" s="170" t="s">
        <v>538</v>
      </c>
      <c r="C39" s="175" t="s">
        <v>549</v>
      </c>
      <c r="D39" s="170" t="s">
        <v>535</v>
      </c>
      <c r="E39" s="170" t="s">
        <v>311</v>
      </c>
      <c r="F39" s="170" t="s">
        <v>403</v>
      </c>
      <c r="G39" s="170" t="s">
        <v>468</v>
      </c>
      <c r="H39" s="170" t="s">
        <v>570</v>
      </c>
      <c r="I39" s="170" t="s">
        <v>571</v>
      </c>
      <c r="J39" s="170" t="s">
        <v>56</v>
      </c>
      <c r="K39" s="170" t="s">
        <v>56</v>
      </c>
      <c r="L39" s="170" t="s">
        <v>56</v>
      </c>
      <c r="M39" s="170">
        <v>6</v>
      </c>
      <c r="N39" s="170">
        <v>2</v>
      </c>
      <c r="O39" s="170">
        <v>12</v>
      </c>
      <c r="P39" s="170" t="s">
        <v>451</v>
      </c>
      <c r="Q39" s="170">
        <v>25</v>
      </c>
      <c r="R39" s="170">
        <v>300</v>
      </c>
      <c r="S39" s="171" t="str">
        <f t="shared" si="22"/>
        <v>II</v>
      </c>
      <c r="T39" s="172" t="str">
        <f t="shared" si="23"/>
        <v>Aceptable con control específico</v>
      </c>
      <c r="U39" s="170">
        <v>5</v>
      </c>
      <c r="V39" s="170" t="s">
        <v>318</v>
      </c>
      <c r="W39" s="170" t="s">
        <v>318</v>
      </c>
      <c r="X39" s="170" t="s">
        <v>318</v>
      </c>
      <c r="Y39" s="170" t="s">
        <v>572</v>
      </c>
      <c r="Z39" s="201" t="s">
        <v>318</v>
      </c>
    </row>
    <row r="40" spans="1:26" s="229" customFormat="1" ht="51.75" customHeight="1">
      <c r="A40" s="265" t="s">
        <v>537</v>
      </c>
      <c r="B40" s="170" t="s">
        <v>538</v>
      </c>
      <c r="C40" s="175" t="s">
        <v>539</v>
      </c>
      <c r="D40" s="170" t="s">
        <v>535</v>
      </c>
      <c r="E40" s="170" t="s">
        <v>311</v>
      </c>
      <c r="F40" s="170" t="s">
        <v>403</v>
      </c>
      <c r="G40" s="170" t="s">
        <v>468</v>
      </c>
      <c r="H40" s="170" t="s">
        <v>478</v>
      </c>
      <c r="I40" s="170" t="s">
        <v>541</v>
      </c>
      <c r="J40" s="170" t="s">
        <v>56</v>
      </c>
      <c r="K40" s="170" t="s">
        <v>542</v>
      </c>
      <c r="L40" s="170" t="s">
        <v>56</v>
      </c>
      <c r="M40" s="170">
        <v>2</v>
      </c>
      <c r="N40" s="170">
        <v>2</v>
      </c>
      <c r="O40" s="170">
        <v>4</v>
      </c>
      <c r="P40" s="170" t="s">
        <v>451</v>
      </c>
      <c r="Q40" s="170">
        <v>100</v>
      </c>
      <c r="R40" s="170">
        <v>400</v>
      </c>
      <c r="S40" s="171" t="str">
        <f t="shared" si="22"/>
        <v>II</v>
      </c>
      <c r="T40" s="172" t="str">
        <f t="shared" si="23"/>
        <v>Aceptable con control específico</v>
      </c>
      <c r="U40" s="170">
        <v>5</v>
      </c>
      <c r="V40" s="170" t="s">
        <v>318</v>
      </c>
      <c r="W40" s="170" t="s">
        <v>318</v>
      </c>
      <c r="X40" s="170" t="s">
        <v>318</v>
      </c>
      <c r="Y40" s="170" t="s">
        <v>573</v>
      </c>
      <c r="Z40" s="201" t="s">
        <v>481</v>
      </c>
    </row>
    <row r="41" spans="1:26" s="229" customFormat="1" ht="42" customHeight="1">
      <c r="A41" s="266" t="s">
        <v>511</v>
      </c>
      <c r="B41" s="267" t="s">
        <v>308</v>
      </c>
      <c r="C41" s="267" t="s">
        <v>309</v>
      </c>
      <c r="D41" s="267" t="s">
        <v>510</v>
      </c>
      <c r="E41" s="267" t="s">
        <v>311</v>
      </c>
      <c r="F41" s="267" t="s">
        <v>447</v>
      </c>
      <c r="G41" s="267" t="s">
        <v>512</v>
      </c>
      <c r="H41" s="267" t="s">
        <v>513</v>
      </c>
      <c r="I41" s="267" t="s">
        <v>514</v>
      </c>
      <c r="J41" s="267" t="s">
        <v>56</v>
      </c>
      <c r="K41" s="267" t="s">
        <v>56</v>
      </c>
      <c r="L41" s="267" t="s">
        <v>515</v>
      </c>
      <c r="M41" s="267">
        <v>2</v>
      </c>
      <c r="N41" s="267">
        <v>1</v>
      </c>
      <c r="O41" s="267">
        <f t="shared" ref="O41" si="25">M41*N41</f>
        <v>2</v>
      </c>
      <c r="P41" s="267" t="str">
        <f t="shared" ref="P41" si="26">IF(O41&lt;2,"O",IF(O41&lt;=4,"(B)",IF(O41&lt;=8,"(M)",IF(O41&lt;=20,"(A)","(MA)"))))</f>
        <v>(B)</v>
      </c>
      <c r="Q41" s="267">
        <v>10</v>
      </c>
      <c r="R41" s="267">
        <f t="shared" ref="R41" si="27">O41*Q41</f>
        <v>20</v>
      </c>
      <c r="S41" s="268" t="str">
        <f t="shared" ref="S41" si="28">IF(R41&lt;20,"O",IF(R41&lt;=20,"IV",IF(R41&lt;=120,"III",IF(R41&lt;=500,"II","I"))))</f>
        <v>IV</v>
      </c>
      <c r="T41" s="269" t="str">
        <f t="shared" ref="T41" si="29">IF(S41="I","No aceptable",IF(S41="II","Aceptable con control específico",IF(S41="III","Mejorable","Aceptable.")))</f>
        <v>Aceptable.</v>
      </c>
      <c r="U41" s="267">
        <v>5</v>
      </c>
      <c r="V41" s="267" t="s">
        <v>318</v>
      </c>
      <c r="W41" s="267" t="s">
        <v>318</v>
      </c>
      <c r="X41" s="267" t="s">
        <v>318</v>
      </c>
      <c r="Y41" s="267" t="s">
        <v>516</v>
      </c>
      <c r="Z41" s="270" t="s">
        <v>517</v>
      </c>
    </row>
    <row r="42" spans="1:26" s="123" customFormat="1" ht="18.75" customHeight="1">
      <c r="A42" s="545" t="s">
        <v>503</v>
      </c>
      <c r="B42" s="545"/>
      <c r="C42" s="227" t="s">
        <v>504</v>
      </c>
      <c r="D42" s="227"/>
      <c r="E42" s="227"/>
      <c r="Z42" s="126"/>
    </row>
    <row r="43" spans="1:26" s="123" customFormat="1">
      <c r="A43" s="545"/>
      <c r="B43" s="545"/>
      <c r="C43" s="227" t="s">
        <v>487</v>
      </c>
      <c r="D43" s="227"/>
      <c r="E43" s="227"/>
      <c r="Z43" s="126"/>
    </row>
  </sheetData>
  <sheetProtection algorithmName="SHA-512" hashValue="SKCIQWVu3iY3+WS9W9Fzhkl/B/vYTYHftHatZwh1sgsnFKvNIkvMaN2AHElJzcmcPSMkUn3zL9JTzloBWba/gw==" saltValue="M+/30IUi3RiRB6XnQg3D8A==" spinCount="100000" sheet="1" formatCells="0" formatColumns="0" formatRows="0" insertColumns="0" insertRows="0" insertHyperlinks="0" deleteColumns="0" deleteRows="0" sort="0" pivotTables="0"/>
  <autoFilter ref="F9:H43"/>
  <mergeCells count="24">
    <mergeCell ref="A6:C6"/>
    <mergeCell ref="D6:L6"/>
    <mergeCell ref="T6:V6"/>
    <mergeCell ref="W6:X6"/>
    <mergeCell ref="A8:A9"/>
    <mergeCell ref="B8:B9"/>
    <mergeCell ref="C8:C9"/>
    <mergeCell ref="A1:C4"/>
    <mergeCell ref="D1:X1"/>
    <mergeCell ref="Y1:Z1"/>
    <mergeCell ref="D2:X2"/>
    <mergeCell ref="Y2:Z2"/>
    <mergeCell ref="D3:X4"/>
    <mergeCell ref="Y3:Z3"/>
    <mergeCell ref="Y4:Z4"/>
    <mergeCell ref="A42:B43"/>
    <mergeCell ref="M8:S8"/>
    <mergeCell ref="U8:U9"/>
    <mergeCell ref="V8:Z8"/>
    <mergeCell ref="D8:D9"/>
    <mergeCell ref="E8:E9"/>
    <mergeCell ref="F8:H8"/>
    <mergeCell ref="I8:I9"/>
    <mergeCell ref="J8:L8"/>
  </mergeCells>
  <conditionalFormatting sqref="E10 R18:R19 O18:P19 O26:P26 R26 R29:R30 O29:P29">
    <cfRule type="cellIs" dxfId="1440" priority="179" operator="equal">
      <formula>"MEDIA"</formula>
    </cfRule>
    <cfRule type="cellIs" dxfId="1439" priority="180" operator="equal">
      <formula>"BAJA"</formula>
    </cfRule>
    <cfRule type="cellIs" dxfId="1438" priority="181" operator="equal">
      <formula>"MUY ALTA"</formula>
    </cfRule>
  </conditionalFormatting>
  <conditionalFormatting sqref="O11:P11 R11 O30:P30 R37:R38">
    <cfRule type="cellIs" dxfId="1437" priority="232" operator="equal">
      <formula>"MEDIA"</formula>
    </cfRule>
    <cfRule type="cellIs" dxfId="1436" priority="233" operator="equal">
      <formula>"BAJA"</formula>
    </cfRule>
    <cfRule type="cellIs" dxfId="1435" priority="234" operator="equal">
      <formula>"MUY ALTA"</formula>
    </cfRule>
  </conditionalFormatting>
  <conditionalFormatting sqref="O41:P41 R41">
    <cfRule type="cellIs" dxfId="1434" priority="185" operator="equal">
      <formula>"MEDIA"</formula>
    </cfRule>
    <cfRule type="cellIs" dxfId="1433" priority="186" operator="equal">
      <formula>"BAJA"</formula>
    </cfRule>
    <cfRule type="cellIs" dxfId="1432" priority="187" operator="equal">
      <formula>"MUY ALTA"</formula>
    </cfRule>
  </conditionalFormatting>
  <conditionalFormatting sqref="S11 S18:S19 S26 S29:S30 S33:S41">
    <cfRule type="cellIs" dxfId="1431" priority="188" operator="equal">
      <formula>"II"</formula>
    </cfRule>
    <cfRule type="cellIs" dxfId="1430" priority="189" operator="equal">
      <formula>"III"</formula>
    </cfRule>
    <cfRule type="cellIs" dxfId="1429" priority="190" operator="equal">
      <formula>"I"</formula>
    </cfRule>
    <cfRule type="cellIs" dxfId="1428" priority="191" operator="equal">
      <formula>"IV"</formula>
    </cfRule>
  </conditionalFormatting>
  <conditionalFormatting sqref="T11 T18:T19 T26 T29:T30 T33:T41">
    <cfRule type="containsText" dxfId="1427" priority="182" operator="containsText" text="Mejorable">
      <formula>NOT(ISERROR(SEARCH("Mejorable",T11)))</formula>
    </cfRule>
    <cfRule type="containsText" dxfId="1426" priority="183" operator="containsText" text="Aceptable.">
      <formula>NOT(ISERROR(SEARCH("Aceptable.",T11)))</formula>
    </cfRule>
    <cfRule type="containsText" dxfId="1425" priority="184" operator="containsText" text="Aceptable con control específico">
      <formula>NOT(ISERROR(SEARCH("Aceptable con control específico",T11)))</formula>
    </cfRule>
  </conditionalFormatting>
  <conditionalFormatting sqref="O20:P20 R20">
    <cfRule type="cellIs" dxfId="1424" priority="147" operator="equal">
      <formula>"MEDIA"</formula>
    </cfRule>
    <cfRule type="cellIs" dxfId="1423" priority="148" operator="equal">
      <formula>"BAJA"</formula>
    </cfRule>
    <cfRule type="cellIs" dxfId="1422" priority="149" operator="equal">
      <formula>"MUY ALTA"</formula>
    </cfRule>
  </conditionalFormatting>
  <conditionalFormatting sqref="S20">
    <cfRule type="cellIs" dxfId="1421" priority="150" operator="equal">
      <formula>"II"</formula>
    </cfRule>
    <cfRule type="cellIs" dxfId="1420" priority="151" operator="equal">
      <formula>"III"</formula>
    </cfRule>
    <cfRule type="cellIs" dxfId="1419" priority="152" operator="equal">
      <formula>"I"</formula>
    </cfRule>
    <cfRule type="cellIs" dxfId="1418" priority="153" operator="equal">
      <formula>"IV"</formula>
    </cfRule>
  </conditionalFormatting>
  <conditionalFormatting sqref="T20">
    <cfRule type="containsText" dxfId="1417" priority="154" operator="containsText" text="Mejorable">
      <formula>NOT(ISERROR(SEARCH("Mejorable",T20)))</formula>
    </cfRule>
    <cfRule type="containsText" dxfId="1416" priority="155" operator="containsText" text="Aceptable.">
      <formula>NOT(ISERROR(SEARCH("Aceptable.",T20)))</formula>
    </cfRule>
    <cfRule type="containsText" dxfId="1415" priority="156" operator="containsText" text="Aceptable con control específico">
      <formula>NOT(ISERROR(SEARCH("Aceptable con control específico",T20)))</formula>
    </cfRule>
  </conditionalFormatting>
  <conditionalFormatting sqref="O21:P21 R21">
    <cfRule type="cellIs" dxfId="1414" priority="124" operator="equal">
      <formula>"MEDIA"</formula>
    </cfRule>
    <cfRule type="cellIs" dxfId="1413" priority="125" operator="equal">
      <formula>"BAJA"</formula>
    </cfRule>
    <cfRule type="cellIs" dxfId="1412" priority="126" operator="equal">
      <formula>"MUY ALTA"</formula>
    </cfRule>
  </conditionalFormatting>
  <conditionalFormatting sqref="S21">
    <cfRule type="cellIs" dxfId="1411" priority="117" operator="equal">
      <formula>"II"</formula>
    </cfRule>
    <cfRule type="cellIs" dxfId="1410" priority="118" operator="equal">
      <formula>"III"</formula>
    </cfRule>
    <cfRule type="cellIs" dxfId="1409" priority="119" operator="equal">
      <formula>"I"</formula>
    </cfRule>
    <cfRule type="cellIs" dxfId="1408" priority="120" operator="equal">
      <formula>"IV"</formula>
    </cfRule>
  </conditionalFormatting>
  <conditionalFormatting sqref="T21">
    <cfRule type="containsText" dxfId="1407" priority="121" operator="containsText" text="Mejorable">
      <formula>NOT(ISERROR(SEARCH("Mejorable",T21)))</formula>
    </cfRule>
    <cfRule type="containsText" dxfId="1406" priority="122" operator="containsText" text="Aceptable.">
      <formula>NOT(ISERROR(SEARCH("Aceptable.",T21)))</formula>
    </cfRule>
    <cfRule type="containsText" dxfId="1405" priority="123" operator="containsText" text="Aceptable con control específico">
      <formula>NOT(ISERROR(SEARCH("Aceptable con control específico",T21)))</formula>
    </cfRule>
  </conditionalFormatting>
  <conditionalFormatting sqref="O22:P22 R22">
    <cfRule type="cellIs" dxfId="1404" priority="114" operator="equal">
      <formula>"MEDIA"</formula>
    </cfRule>
    <cfRule type="cellIs" dxfId="1403" priority="115" operator="equal">
      <formula>"BAJA"</formula>
    </cfRule>
    <cfRule type="cellIs" dxfId="1402" priority="116" operator="equal">
      <formula>"MUY ALTA"</formula>
    </cfRule>
  </conditionalFormatting>
  <conditionalFormatting sqref="S22">
    <cfRule type="cellIs" dxfId="1401" priority="107" operator="equal">
      <formula>"II"</formula>
    </cfRule>
    <cfRule type="cellIs" dxfId="1400" priority="108" operator="equal">
      <formula>"III"</formula>
    </cfRule>
    <cfRule type="cellIs" dxfId="1399" priority="109" operator="equal">
      <formula>"I"</formula>
    </cfRule>
    <cfRule type="cellIs" dxfId="1398" priority="110" operator="equal">
      <formula>"IV"</formula>
    </cfRule>
  </conditionalFormatting>
  <conditionalFormatting sqref="T22">
    <cfRule type="containsText" dxfId="1397" priority="111" operator="containsText" text="Mejorable">
      <formula>NOT(ISERROR(SEARCH("Mejorable",T22)))</formula>
    </cfRule>
    <cfRule type="containsText" dxfId="1396" priority="112" operator="containsText" text="Aceptable.">
      <formula>NOT(ISERROR(SEARCH("Aceptable.",T22)))</formula>
    </cfRule>
    <cfRule type="containsText" dxfId="1395" priority="113" operator="containsText" text="Aceptable con control específico">
      <formula>NOT(ISERROR(SEARCH("Aceptable con control específico",T22)))</formula>
    </cfRule>
  </conditionalFormatting>
  <conditionalFormatting sqref="O24:P24 R24">
    <cfRule type="cellIs" dxfId="1394" priority="104" operator="equal">
      <formula>"MEDIA"</formula>
    </cfRule>
    <cfRule type="cellIs" dxfId="1393" priority="105" operator="equal">
      <formula>"BAJA"</formula>
    </cfRule>
    <cfRule type="cellIs" dxfId="1392" priority="106" operator="equal">
      <formula>"MUY ALTA"</formula>
    </cfRule>
  </conditionalFormatting>
  <conditionalFormatting sqref="S24">
    <cfRule type="cellIs" dxfId="1391" priority="97" operator="equal">
      <formula>"II"</formula>
    </cfRule>
    <cfRule type="cellIs" dxfId="1390" priority="98" operator="equal">
      <formula>"III"</formula>
    </cfRule>
    <cfRule type="cellIs" dxfId="1389" priority="99" operator="equal">
      <formula>"I"</formula>
    </cfRule>
    <cfRule type="cellIs" dxfId="1388" priority="100" operator="equal">
      <formula>"IV"</formula>
    </cfRule>
  </conditionalFormatting>
  <conditionalFormatting sqref="T24">
    <cfRule type="containsText" dxfId="1387" priority="101" operator="containsText" text="Mejorable">
      <formula>NOT(ISERROR(SEARCH("Mejorable",T24)))</formula>
    </cfRule>
    <cfRule type="containsText" dxfId="1386" priority="102" operator="containsText" text="Aceptable.">
      <formula>NOT(ISERROR(SEARCH("Aceptable.",T24)))</formula>
    </cfRule>
    <cfRule type="containsText" dxfId="1385" priority="103" operator="containsText" text="Aceptable con control específico">
      <formula>NOT(ISERROR(SEARCH("Aceptable con control específico",T24)))</formula>
    </cfRule>
  </conditionalFormatting>
  <conditionalFormatting sqref="O23:P23 R23">
    <cfRule type="cellIs" dxfId="1384" priority="94" operator="equal">
      <formula>"MEDIA"</formula>
    </cfRule>
    <cfRule type="cellIs" dxfId="1383" priority="95" operator="equal">
      <formula>"BAJA"</formula>
    </cfRule>
    <cfRule type="cellIs" dxfId="1382" priority="96" operator="equal">
      <formula>"MUY ALTA"</formula>
    </cfRule>
  </conditionalFormatting>
  <conditionalFormatting sqref="S23">
    <cfRule type="cellIs" dxfId="1381" priority="90" operator="equal">
      <formula>"II"</formula>
    </cfRule>
    <cfRule type="cellIs" dxfId="1380" priority="90" operator="equal">
      <formula>"III"</formula>
    </cfRule>
    <cfRule type="cellIs" dxfId="1379" priority="90" operator="equal">
      <formula>"I"</formula>
    </cfRule>
    <cfRule type="cellIs" dxfId="1378" priority="90" operator="equal">
      <formula>"IV"</formula>
    </cfRule>
  </conditionalFormatting>
  <conditionalFormatting sqref="T23">
    <cfRule type="containsText" dxfId="1377" priority="91" operator="containsText" text="Mejorable">
      <formula>NOT(ISERROR(SEARCH("Mejorable",T23)))</formula>
    </cfRule>
    <cfRule type="containsText" dxfId="1376" priority="92" operator="containsText" text="Aceptable.">
      <formula>NOT(ISERROR(SEARCH("Aceptable.",T23)))</formula>
    </cfRule>
    <cfRule type="containsText" dxfId="1375" priority="93" operator="containsText" text="Aceptable con control específico">
      <formula>NOT(ISERROR(SEARCH("Aceptable con control específico",T23)))</formula>
    </cfRule>
  </conditionalFormatting>
  <conditionalFormatting sqref="O25:P25 R25">
    <cfRule type="cellIs" dxfId="1374" priority="84" operator="equal">
      <formula>"MEDIA"</formula>
    </cfRule>
    <cfRule type="cellIs" dxfId="1373" priority="85" operator="equal">
      <formula>"BAJA"</formula>
    </cfRule>
    <cfRule type="cellIs" dxfId="1372" priority="86" operator="equal">
      <formula>"MUY ALTA"</formula>
    </cfRule>
  </conditionalFormatting>
  <conditionalFormatting sqref="S25">
    <cfRule type="cellIs" dxfId="1371" priority="77" operator="equal">
      <formula>"II"</formula>
    </cfRule>
    <cfRule type="cellIs" dxfId="1370" priority="78" operator="equal">
      <formula>"III"</formula>
    </cfRule>
    <cfRule type="cellIs" dxfId="1369" priority="79" operator="equal">
      <formula>"I"</formula>
    </cfRule>
    <cfRule type="cellIs" dxfId="1368" priority="80" operator="equal">
      <formula>"IV"</formula>
    </cfRule>
  </conditionalFormatting>
  <conditionalFormatting sqref="T25">
    <cfRule type="containsText" dxfId="1367" priority="81" operator="containsText" text="Mejorable">
      <formula>NOT(ISERROR(SEARCH("Mejorable",T25)))</formula>
    </cfRule>
    <cfRule type="containsText" dxfId="1366" priority="82" operator="containsText" text="Aceptable.">
      <formula>NOT(ISERROR(SEARCH("Aceptable.",T25)))</formula>
    </cfRule>
    <cfRule type="containsText" dxfId="1365" priority="83" operator="containsText" text="Aceptable con control específico">
      <formula>NOT(ISERROR(SEARCH("Aceptable con control específico",T25)))</formula>
    </cfRule>
  </conditionalFormatting>
  <conditionalFormatting sqref="O27:P27 R27">
    <cfRule type="cellIs" dxfId="1364" priority="74" operator="equal">
      <formula>"MEDIA"</formula>
    </cfRule>
    <cfRule type="cellIs" dxfId="1363" priority="75" operator="equal">
      <formula>"BAJA"</formula>
    </cfRule>
    <cfRule type="cellIs" dxfId="1362" priority="76" operator="equal">
      <formula>"MUY ALTA"</formula>
    </cfRule>
  </conditionalFormatting>
  <conditionalFormatting sqref="S27">
    <cfRule type="cellIs" dxfId="1361" priority="67" operator="equal">
      <formula>"II"</formula>
    </cfRule>
    <cfRule type="cellIs" dxfId="1360" priority="68" operator="equal">
      <formula>"III"</formula>
    </cfRule>
    <cfRule type="cellIs" dxfId="1359" priority="69" operator="equal">
      <formula>"I"</formula>
    </cfRule>
    <cfRule type="cellIs" dxfId="1358" priority="70" operator="equal">
      <formula>"IV"</formula>
    </cfRule>
  </conditionalFormatting>
  <conditionalFormatting sqref="T27">
    <cfRule type="containsText" dxfId="1357" priority="71" operator="containsText" text="Mejorable">
      <formula>NOT(ISERROR(SEARCH("Mejorable",T27)))</formula>
    </cfRule>
    <cfRule type="containsText" dxfId="1356" priority="72" operator="containsText" text="Aceptable.">
      <formula>NOT(ISERROR(SEARCH("Aceptable.",T27)))</formula>
    </cfRule>
    <cfRule type="containsText" dxfId="1355" priority="73" operator="containsText" text="Aceptable con control específico">
      <formula>NOT(ISERROR(SEARCH("Aceptable con control específico",T27)))</formula>
    </cfRule>
  </conditionalFormatting>
  <conditionalFormatting sqref="O28:P28 R28">
    <cfRule type="cellIs" dxfId="1354" priority="64" operator="equal">
      <formula>"MEDIA"</formula>
    </cfRule>
    <cfRule type="cellIs" dxfId="1353" priority="65" operator="equal">
      <formula>"BAJA"</formula>
    </cfRule>
    <cfRule type="cellIs" dxfId="1352" priority="66" operator="equal">
      <formula>"MUY ALTA"</formula>
    </cfRule>
  </conditionalFormatting>
  <conditionalFormatting sqref="S28">
    <cfRule type="cellIs" dxfId="1351" priority="57" operator="equal">
      <formula>"II"</formula>
    </cfRule>
    <cfRule type="cellIs" dxfId="1350" priority="58" operator="equal">
      <formula>"III"</formula>
    </cfRule>
    <cfRule type="cellIs" dxfId="1349" priority="59" operator="equal">
      <formula>"I"</formula>
    </cfRule>
    <cfRule type="cellIs" dxfId="1348" priority="60" operator="equal">
      <formula>"IV"</formula>
    </cfRule>
  </conditionalFormatting>
  <conditionalFormatting sqref="T28">
    <cfRule type="containsText" dxfId="1347" priority="61" operator="containsText" text="Mejorable">
      <formula>NOT(ISERROR(SEARCH("Mejorable",T28)))</formula>
    </cfRule>
    <cfRule type="containsText" dxfId="1346" priority="62" operator="containsText" text="Aceptable.">
      <formula>NOT(ISERROR(SEARCH("Aceptable.",T28)))</formula>
    </cfRule>
    <cfRule type="containsText" dxfId="1345" priority="63" operator="containsText" text="Aceptable con control específico">
      <formula>NOT(ISERROR(SEARCH("Aceptable con control específico",T28)))</formula>
    </cfRule>
  </conditionalFormatting>
  <conditionalFormatting sqref="O31 R31:S31">
    <cfRule type="cellIs" dxfId="1344" priority="54" operator="equal">
      <formula>"MEDIA"</formula>
    </cfRule>
    <cfRule type="cellIs" dxfId="1343" priority="55" operator="equal">
      <formula>"BAJA"</formula>
    </cfRule>
    <cfRule type="cellIs" dxfId="1342" priority="56" operator="equal">
      <formula>"MUY ALTA"</formula>
    </cfRule>
  </conditionalFormatting>
  <conditionalFormatting sqref="P31">
    <cfRule type="cellIs" dxfId="1341" priority="48" operator="equal">
      <formula>"MEDIA"</formula>
    </cfRule>
    <cfRule type="cellIs" dxfId="1340" priority="49" operator="equal">
      <formula>"BAJA"</formula>
    </cfRule>
    <cfRule type="cellIs" dxfId="1339" priority="50" operator="equal">
      <formula>"MUY ALTA"</formula>
    </cfRule>
  </conditionalFormatting>
  <conditionalFormatting sqref="S31">
    <cfRule type="cellIs" dxfId="1338" priority="44" operator="equal">
      <formula>"II"</formula>
    </cfRule>
    <cfRule type="cellIs" dxfId="1337" priority="45" operator="equal">
      <formula>"III"</formula>
    </cfRule>
    <cfRule type="cellIs" dxfId="1336" priority="46" operator="equal">
      <formula>"I"</formula>
    </cfRule>
    <cfRule type="cellIs" dxfId="1335" priority="47" operator="equal">
      <formula>"IV"</formula>
    </cfRule>
  </conditionalFormatting>
  <conditionalFormatting sqref="T31">
    <cfRule type="containsText" dxfId="1334" priority="51" operator="containsText" text="Mejorable">
      <formula>NOT(ISERROR(SEARCH("Mejorable",T31)))</formula>
    </cfRule>
    <cfRule type="containsText" dxfId="1333" priority="52" operator="containsText" text="Aceptable.">
      <formula>NOT(ISERROR(SEARCH("Aceptable.",T31)))</formula>
    </cfRule>
    <cfRule type="containsText" dxfId="1332" priority="53" operator="containsText" text="Aceptable con control específico">
      <formula>NOT(ISERROR(SEARCH("Aceptable con control específico",T31)))</formula>
    </cfRule>
  </conditionalFormatting>
  <conditionalFormatting sqref="R32:S32 O32">
    <cfRule type="cellIs" dxfId="1331" priority="41" operator="equal">
      <formula>"MEDIA"</formula>
    </cfRule>
    <cfRule type="cellIs" dxfId="1330" priority="42" operator="equal">
      <formula>"BAJA"</formula>
    </cfRule>
    <cfRule type="cellIs" dxfId="1329" priority="43" operator="equal">
      <formula>"MUY ALTA"</formula>
    </cfRule>
  </conditionalFormatting>
  <conditionalFormatting sqref="S32">
    <cfRule type="cellIs" dxfId="1328" priority="32" operator="equal">
      <formula>"II"</formula>
    </cfRule>
    <cfRule type="cellIs" dxfId="1327" priority="33" operator="equal">
      <formula>"III"</formula>
    </cfRule>
    <cfRule type="cellIs" dxfId="1326" priority="34" operator="equal">
      <formula>"I"</formula>
    </cfRule>
    <cfRule type="cellIs" dxfId="1325" priority="35" operator="equal">
      <formula>"IV"</formula>
    </cfRule>
  </conditionalFormatting>
  <conditionalFormatting sqref="T32">
    <cfRule type="containsText" dxfId="1324" priority="38" operator="containsText" text="Mejorable">
      <formula>NOT(ISERROR(SEARCH("Mejorable",T32)))</formula>
    </cfRule>
    <cfRule type="containsText" dxfId="1323" priority="39" operator="containsText" text="Aceptable.">
      <formula>NOT(ISERROR(SEARCH("Aceptable.",T32)))</formula>
    </cfRule>
    <cfRule type="containsText" dxfId="1322" priority="40" operator="containsText" text="Aceptable con control específico">
      <formula>NOT(ISERROR(SEARCH("Aceptable con control específico",T32)))</formula>
    </cfRule>
  </conditionalFormatting>
  <conditionalFormatting sqref="V10:Z10 F10:R10">
    <cfRule type="cellIs" dxfId="1321" priority="28" operator="equal">
      <formula>"MEDIA"</formula>
    </cfRule>
    <cfRule type="cellIs" dxfId="1320" priority="29" operator="equal">
      <formula>"BAJA"</formula>
    </cfRule>
    <cfRule type="cellIs" dxfId="1319" priority="30" operator="equal">
      <formula>"MUY ALTA"</formula>
    </cfRule>
  </conditionalFormatting>
  <conditionalFormatting sqref="S10">
    <cfRule type="cellIs" dxfId="1318" priority="21" operator="equal">
      <formula>"II"</formula>
    </cfRule>
    <cfRule type="cellIs" dxfId="1317" priority="22" operator="equal">
      <formula>"III"</formula>
    </cfRule>
    <cfRule type="cellIs" dxfId="1316" priority="23" operator="equal">
      <formula>"I"</formula>
    </cfRule>
    <cfRule type="cellIs" dxfId="1315" priority="24" operator="equal">
      <formula>"IV"</formula>
    </cfRule>
  </conditionalFormatting>
  <conditionalFormatting sqref="T10">
    <cfRule type="containsText" dxfId="1314" priority="25" operator="containsText" text="Mejorable">
      <formula>NOT(ISERROR(SEARCH("Mejorable",T10)))</formula>
    </cfRule>
    <cfRule type="containsText" dxfId="1313" priority="26" operator="containsText" text="Aceptable.">
      <formula>NOT(ISERROR(SEARCH("Aceptable.",T10)))</formula>
    </cfRule>
    <cfRule type="containsText" dxfId="1312" priority="27" operator="containsText" text="Aceptable con control específico">
      <formula>NOT(ISERROR(SEARCH("Aceptable con control específico",T10)))</formula>
    </cfRule>
  </conditionalFormatting>
  <conditionalFormatting sqref="V10 Y10:Z10">
    <cfRule type="cellIs" dxfId="1311" priority="31" operator="equal">
      <formula>"ALTA"</formula>
    </cfRule>
  </conditionalFormatting>
  <conditionalFormatting sqref="O12:P17 R12:R17">
    <cfRule type="cellIs" dxfId="1310" priority="5" operator="equal">
      <formula>"MEDIA"</formula>
    </cfRule>
    <cfRule type="cellIs" dxfId="1309" priority="6" operator="equal">
      <formula>"BAJA"</formula>
    </cfRule>
    <cfRule type="cellIs" dxfId="1308" priority="7" operator="equal">
      <formula>"MUY ALTA"</formula>
    </cfRule>
  </conditionalFormatting>
  <conditionalFormatting sqref="S12:S17">
    <cfRule type="cellIs" dxfId="1307" priority="1" operator="equal">
      <formula>"II"</formula>
    </cfRule>
  </conditionalFormatting>
  <conditionalFormatting sqref="T12:T17">
    <cfRule type="containsText" dxfId="1306" priority="2" operator="containsText" text="Mejorable">
      <formula>NOT(ISERROR(SEARCH("Mejorable",T12)))</formula>
    </cfRule>
    <cfRule type="containsText" dxfId="1305" priority="3" operator="containsText" text="Aceptable.">
      <formula>NOT(ISERROR(SEARCH("Aceptable.",T12)))</formula>
    </cfRule>
    <cfRule type="containsText" dxfId="1304" priority="4" operator="containsText" text="Aceptable con control específico">
      <formula>NOT(ISERROR(SEARCH("Aceptable con control específico",T12)))</formula>
    </cfRule>
  </conditionalFormatting>
  <dataValidations count="3">
    <dataValidation type="list" errorStyle="warning" allowBlank="1" showInputMessage="1" showErrorMessage="1" errorTitle="COLOQUE SOLO" error="1,2,3, O 4" sqref="N20">
      <formula1>"4,3,2,1"</formula1>
    </dataValidation>
    <dataValidation type="list" allowBlank="1" showInputMessage="1" showErrorMessage="1" sqref="M20">
      <formula1>"2,6,10"</formula1>
    </dataValidation>
    <dataValidation type="list" allowBlank="1" showInputMessage="1" showErrorMessage="1" sqref="Q20">
      <formula1>"10,25,60,100"</formula1>
    </dataValidation>
  </dataValidations>
  <pageMargins left="0.7" right="0.7" top="0.75" bottom="0.75" header="0.3" footer="0.3"/>
  <pageSetup scale="1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A369"/>
  <sheetViews>
    <sheetView view="pageBreakPreview" zoomScale="70" zoomScaleNormal="71" zoomScaleSheetLayoutView="70" workbookViewId="0">
      <selection activeCell="D13" sqref="D13"/>
    </sheetView>
  </sheetViews>
  <sheetFormatPr baseColWidth="10" defaultColWidth="11.42578125" defaultRowHeight="15"/>
  <cols>
    <col min="1" max="1" width="2" style="127" customWidth="1"/>
    <col min="2" max="3" width="15.28515625" style="127" customWidth="1"/>
    <col min="4" max="4" width="18.7109375" style="127" customWidth="1"/>
    <col min="5" max="5" width="32.14062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3" width="15.85546875" style="127" customWidth="1"/>
    <col min="24" max="24" width="13.140625" style="127" customWidth="1"/>
    <col min="25" max="25" width="14.85546875" style="127" customWidth="1"/>
    <col min="26" max="26" width="22.42578125" style="130" customWidth="1"/>
    <col min="27" max="27" width="16.5703125" style="127" customWidth="1"/>
    <col min="28" max="16384" width="11.42578125" style="127"/>
  </cols>
  <sheetData>
    <row r="1" spans="2:27" s="123" customFormat="1" ht="10.5" customHeight="1" thickBot="1">
      <c r="E1" s="124"/>
      <c r="F1" s="125"/>
      <c r="Z1" s="126"/>
    </row>
    <row r="2" spans="2:27"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2:27"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2:27"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2:27"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2:27"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2:27" ht="16.5" customHeight="1">
      <c r="B7" s="542" t="s">
        <v>233</v>
      </c>
      <c r="C7" s="543"/>
      <c r="D7" s="543"/>
      <c r="E7" s="488" t="s">
        <v>270</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2:27" ht="16.5" customHeight="1" thickBot="1">
      <c r="B8" s="122"/>
      <c r="C8" s="155"/>
      <c r="D8" s="155"/>
      <c r="E8" s="119"/>
      <c r="F8" s="119"/>
      <c r="G8" s="119"/>
      <c r="H8" s="119"/>
      <c r="I8" s="119"/>
      <c r="J8" s="119"/>
      <c r="K8" s="119"/>
      <c r="L8" s="119"/>
      <c r="M8" s="119"/>
      <c r="N8" s="119"/>
      <c r="O8" s="119"/>
      <c r="P8" s="119"/>
      <c r="Q8" s="119"/>
      <c r="R8" s="119"/>
      <c r="S8" s="119"/>
      <c r="T8" s="119"/>
      <c r="U8" s="119"/>
      <c r="V8" s="119"/>
      <c r="W8" s="119"/>
      <c r="X8" s="119"/>
      <c r="Y8" s="119"/>
      <c r="Z8" s="120"/>
      <c r="AA8" s="121"/>
    </row>
    <row r="9" spans="2:27"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2:27"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2:27" s="161" customFormat="1" ht="126.95" customHeight="1">
      <c r="B11" s="279" t="s">
        <v>574</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8</v>
      </c>
      <c r="W11" s="255" t="s">
        <v>318</v>
      </c>
      <c r="X11" s="255" t="s">
        <v>318</v>
      </c>
      <c r="Y11" s="255" t="s">
        <v>318</v>
      </c>
      <c r="Z11" s="255" t="s">
        <v>319</v>
      </c>
      <c r="AA11" s="259" t="s">
        <v>318</v>
      </c>
    </row>
    <row r="12" spans="2:27" ht="127.5">
      <c r="B12" s="202" t="s">
        <v>574</v>
      </c>
      <c r="C12" s="170" t="s">
        <v>308</v>
      </c>
      <c r="D12" s="170" t="s">
        <v>309</v>
      </c>
      <c r="E12" s="170" t="s">
        <v>320</v>
      </c>
      <c r="F12" s="170" t="s">
        <v>311</v>
      </c>
      <c r="G12" s="170" t="s">
        <v>321</v>
      </c>
      <c r="H12" s="170" t="s">
        <v>322</v>
      </c>
      <c r="I12" s="170" t="s">
        <v>323</v>
      </c>
      <c r="J12" s="170" t="s">
        <v>324</v>
      </c>
      <c r="K12" s="170" t="s">
        <v>56</v>
      </c>
      <c r="L12" s="170" t="s">
        <v>505</v>
      </c>
      <c r="M12" s="170" t="s">
        <v>326</v>
      </c>
      <c r="N12" s="170">
        <v>2</v>
      </c>
      <c r="O12" s="170">
        <v>2</v>
      </c>
      <c r="P12" s="170">
        <f t="shared" ref="P12:P32" si="0">N12*O12</f>
        <v>4</v>
      </c>
      <c r="Q12" s="170" t="str">
        <f t="shared" ref="Q12:Q32" si="1">IF(P12&lt;2,"O",IF(P12&lt;=4,"(B)",IF(P12&lt;=8,"(M)",IF(P12&lt;=20,"(A)","(MA)"))))</f>
        <v>(B)</v>
      </c>
      <c r="R12" s="170">
        <v>25</v>
      </c>
      <c r="S12" s="170">
        <f t="shared" ref="S12:S36" si="2">P12*R12</f>
        <v>100</v>
      </c>
      <c r="T12" s="171" t="str">
        <f t="shared" ref="T12:T39" si="3">IF(S12&lt;20,"O",IF(S12&lt;=20,"IV",IF(S12&lt;=120,"III",IF(S12&lt;=500,"II","I"))))</f>
        <v>III</v>
      </c>
      <c r="U12" s="172" t="str">
        <f t="shared" ref="U12:U39" si="4">IF(T12="I","No aceptable",IF(T12="II","Aceptable con control específico",IF(T12="III","Mejorable","Aceptable.")))</f>
        <v>Mejorable</v>
      </c>
      <c r="V12" s="170">
        <v>8</v>
      </c>
      <c r="W12" s="170" t="s">
        <v>318</v>
      </c>
      <c r="X12" s="170" t="s">
        <v>318</v>
      </c>
      <c r="Y12" s="170" t="s">
        <v>318</v>
      </c>
      <c r="Z12" s="170" t="s">
        <v>575</v>
      </c>
      <c r="AA12" s="201" t="s">
        <v>507</v>
      </c>
    </row>
    <row r="13" spans="2:27" ht="409.5">
      <c r="B13" s="202" t="s">
        <v>576</v>
      </c>
      <c r="C13" s="170" t="s">
        <v>308</v>
      </c>
      <c r="D13" s="170" t="s">
        <v>309</v>
      </c>
      <c r="E13" s="170" t="s">
        <v>329</v>
      </c>
      <c r="F13" s="170"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8</v>
      </c>
      <c r="W13" s="170" t="s">
        <v>318</v>
      </c>
      <c r="X13" s="170" t="s">
        <v>318</v>
      </c>
      <c r="Y13" s="170" t="s">
        <v>318</v>
      </c>
      <c r="Z13" s="170" t="s">
        <v>337</v>
      </c>
      <c r="AA13" s="201" t="s">
        <v>318</v>
      </c>
    </row>
    <row r="14" spans="2:27" ht="229.5">
      <c r="B14" s="202" t="s">
        <v>576</v>
      </c>
      <c r="C14" s="170" t="s">
        <v>308</v>
      </c>
      <c r="D14" s="170" t="s">
        <v>309</v>
      </c>
      <c r="E14" s="170" t="s">
        <v>329</v>
      </c>
      <c r="F14" s="170"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si="3"/>
        <v>II</v>
      </c>
      <c r="U14" s="172" t="str">
        <f t="shared" si="4"/>
        <v>Aceptable con control específico</v>
      </c>
      <c r="V14" s="170">
        <v>8</v>
      </c>
      <c r="W14" s="170" t="s">
        <v>318</v>
      </c>
      <c r="X14" s="170" t="s">
        <v>318</v>
      </c>
      <c r="Y14" s="170" t="s">
        <v>318</v>
      </c>
      <c r="Z14" s="252" t="s">
        <v>343</v>
      </c>
      <c r="AA14" s="201" t="s">
        <v>318</v>
      </c>
    </row>
    <row r="15" spans="2:27" ht="229.5">
      <c r="B15" s="202" t="s">
        <v>576</v>
      </c>
      <c r="C15" s="170" t="s">
        <v>308</v>
      </c>
      <c r="D15" s="170" t="s">
        <v>309</v>
      </c>
      <c r="E15" s="170" t="s">
        <v>329</v>
      </c>
      <c r="F15" s="170"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3"/>
        <v>III</v>
      </c>
      <c r="U15" s="172" t="str">
        <f t="shared" si="4"/>
        <v>Mejorable</v>
      </c>
      <c r="V15" s="170">
        <v>8</v>
      </c>
      <c r="W15" s="170" t="s">
        <v>318</v>
      </c>
      <c r="X15" s="170" t="s">
        <v>318</v>
      </c>
      <c r="Y15" s="170" t="s">
        <v>318</v>
      </c>
      <c r="Z15" s="170" t="s">
        <v>349</v>
      </c>
      <c r="AA15" s="201" t="s">
        <v>318</v>
      </c>
    </row>
    <row r="16" spans="2:27" ht="153">
      <c r="B16" s="202" t="s">
        <v>576</v>
      </c>
      <c r="C16" s="170" t="s">
        <v>308</v>
      </c>
      <c r="D16" s="170" t="s">
        <v>309</v>
      </c>
      <c r="E16" s="170" t="s">
        <v>329</v>
      </c>
      <c r="F16" s="170"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8</v>
      </c>
      <c r="W16" s="170" t="s">
        <v>318</v>
      </c>
      <c r="X16" s="170" t="s">
        <v>318</v>
      </c>
      <c r="Y16" s="170" t="s">
        <v>318</v>
      </c>
      <c r="Z16" s="253" t="s">
        <v>355</v>
      </c>
      <c r="AA16" s="201" t="s">
        <v>318</v>
      </c>
    </row>
    <row r="17" spans="1:27" ht="127.5">
      <c r="B17" s="202" t="s">
        <v>307</v>
      </c>
      <c r="C17" s="170" t="s">
        <v>308</v>
      </c>
      <c r="D17" s="170" t="s">
        <v>309</v>
      </c>
      <c r="E17" s="170" t="s">
        <v>329</v>
      </c>
      <c r="F17" s="170"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8</v>
      </c>
      <c r="W17" s="170" t="s">
        <v>318</v>
      </c>
      <c r="X17" s="170" t="s">
        <v>318</v>
      </c>
      <c r="Y17" s="170" t="s">
        <v>318</v>
      </c>
      <c r="Z17" s="253" t="s">
        <v>359</v>
      </c>
      <c r="AA17" s="201" t="s">
        <v>318</v>
      </c>
    </row>
    <row r="18" spans="1:27" ht="318.75">
      <c r="B18" s="202" t="s">
        <v>307</v>
      </c>
      <c r="C18" s="170" t="s">
        <v>308</v>
      </c>
      <c r="D18" s="170" t="s">
        <v>309</v>
      </c>
      <c r="E18" s="170" t="s">
        <v>329</v>
      </c>
      <c r="F18" s="170"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3"/>
        <v>II</v>
      </c>
      <c r="U18" s="172" t="str">
        <f t="shared" si="4"/>
        <v>Aceptable con control específico</v>
      </c>
      <c r="V18" s="170">
        <v>8</v>
      </c>
      <c r="W18" s="170" t="s">
        <v>318</v>
      </c>
      <c r="X18" s="170" t="s">
        <v>318</v>
      </c>
      <c r="Y18" s="170" t="s">
        <v>318</v>
      </c>
      <c r="Z18" s="253" t="s">
        <v>364</v>
      </c>
      <c r="AA18" s="201" t="s">
        <v>318</v>
      </c>
    </row>
    <row r="19" spans="1:27" s="229" customFormat="1" ht="281.25" customHeight="1">
      <c r="B19" s="200" t="s">
        <v>307</v>
      </c>
      <c r="C19" s="173" t="s">
        <v>308</v>
      </c>
      <c r="D19" s="173" t="s">
        <v>309</v>
      </c>
      <c r="E19" s="173" t="s">
        <v>365</v>
      </c>
      <c r="F19" s="173" t="s">
        <v>311</v>
      </c>
      <c r="G19" s="173" t="s">
        <v>338</v>
      </c>
      <c r="H19" s="252" t="s">
        <v>366</v>
      </c>
      <c r="I19" s="252" t="s">
        <v>367</v>
      </c>
      <c r="J19" s="252" t="s">
        <v>368</v>
      </c>
      <c r="K19" s="170" t="s">
        <v>56</v>
      </c>
      <c r="L19" s="170" t="s">
        <v>369</v>
      </c>
      <c r="M19" s="170" t="s">
        <v>370</v>
      </c>
      <c r="N19" s="170">
        <v>6</v>
      </c>
      <c r="O19" s="170">
        <v>4</v>
      </c>
      <c r="P19" s="170">
        <f t="shared" ref="P19" si="5">+N19*O19</f>
        <v>24</v>
      </c>
      <c r="Q19" s="170" t="str">
        <f t="shared" ref="Q19" si="6">IF(P19&lt;2,"O",IF(P19&lt;=4,"(B)",IF(P19&lt;=8,"(M)",IF(P19&lt;=20,"(A)","(MA)"))))</f>
        <v>(MA)</v>
      </c>
      <c r="R19" s="170">
        <v>10</v>
      </c>
      <c r="S19" s="170">
        <f t="shared" ref="S19" si="7">+P19*R19</f>
        <v>240</v>
      </c>
      <c r="T19" s="171" t="str">
        <f t="shared" ref="T19" si="8">IF(S19&lt;20,"O",IF(S19&lt;=20,"IV",IF(S19&lt;=120,"III",IF(S19&lt;=500,"II","I"))))</f>
        <v>II</v>
      </c>
      <c r="U19" s="172" t="str">
        <f t="shared" ref="U19" si="9">IF(T19="I","No aceptable",IF(T19="II","Aceptable con control específico",IF(T19="III","Mejorable","Aceptable.")))</f>
        <v>Aceptable con control específico</v>
      </c>
      <c r="V19" s="170">
        <v>8</v>
      </c>
      <c r="W19" s="170" t="s">
        <v>318</v>
      </c>
      <c r="X19" s="170" t="s">
        <v>318</v>
      </c>
      <c r="Y19" s="170" t="s">
        <v>318</v>
      </c>
      <c r="Z19" s="252" t="s">
        <v>371</v>
      </c>
      <c r="AA19" s="201" t="s">
        <v>318</v>
      </c>
    </row>
    <row r="20" spans="1:27" ht="138.75" customHeight="1">
      <c r="A20" s="233"/>
      <c r="B20" s="202" t="s">
        <v>574</v>
      </c>
      <c r="C20" s="170" t="s">
        <v>308</v>
      </c>
      <c r="D20" s="170" t="s">
        <v>309</v>
      </c>
      <c r="E20" s="170" t="s">
        <v>380</v>
      </c>
      <c r="F20" s="170" t="s">
        <v>311</v>
      </c>
      <c r="G20" s="170" t="s">
        <v>373</v>
      </c>
      <c r="H20" s="170" t="s">
        <v>525</v>
      </c>
      <c r="I20" s="170" t="s">
        <v>375</v>
      </c>
      <c r="J20" s="170" t="s">
        <v>526</v>
      </c>
      <c r="K20" s="170" t="s">
        <v>377</v>
      </c>
      <c r="L20" s="170" t="s">
        <v>56</v>
      </c>
      <c r="M20" s="170" t="s">
        <v>378</v>
      </c>
      <c r="N20" s="170">
        <v>6</v>
      </c>
      <c r="O20" s="170">
        <v>3</v>
      </c>
      <c r="P20" s="170">
        <f t="shared" ref="P20:P21" si="10">N20*O20</f>
        <v>18</v>
      </c>
      <c r="Q20" s="170" t="str">
        <f t="shared" ref="Q20:Q21" si="11">IF(P20&lt;2,"O",IF(P20&lt;=4,"(B)",IF(P20&lt;=8,"(M)",IF(P20&lt;=20,"(A)","(MA)"))))</f>
        <v>(A)</v>
      </c>
      <c r="R20" s="170">
        <v>25</v>
      </c>
      <c r="S20" s="170">
        <f t="shared" ref="S20:S21" si="12">P20*R20</f>
        <v>450</v>
      </c>
      <c r="T20" s="171" t="str">
        <f t="shared" ref="T20:T21" si="13">IF(S20&lt;20,"O",IF(S20&lt;=20,"IV",IF(S20&lt;=120,"III",IF(S20&lt;=500,"II","I"))))</f>
        <v>II</v>
      </c>
      <c r="U20" s="172" t="str">
        <f t="shared" ref="U20:U21" si="14">IF(T20="I","No aceptable",IF(T20="II","Aceptable con control específico",IF(T20="III","Mejorable","Aceptable.")))</f>
        <v>Aceptable con control específico</v>
      </c>
      <c r="V20" s="170">
        <v>8</v>
      </c>
      <c r="W20" s="170" t="s">
        <v>318</v>
      </c>
      <c r="X20" s="170" t="s">
        <v>318</v>
      </c>
      <c r="Y20" s="170" t="s">
        <v>318</v>
      </c>
      <c r="Z20" s="170" t="s">
        <v>527</v>
      </c>
      <c r="AA20" s="201" t="s">
        <v>528</v>
      </c>
    </row>
    <row r="21" spans="1:27" ht="130.5" customHeight="1">
      <c r="B21" s="202" t="s">
        <v>574</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10"/>
        <v>18</v>
      </c>
      <c r="Q21" s="170" t="str">
        <f t="shared" si="11"/>
        <v>(A)</v>
      </c>
      <c r="R21" s="170">
        <v>25</v>
      </c>
      <c r="S21" s="170">
        <f t="shared" si="12"/>
        <v>450</v>
      </c>
      <c r="T21" s="171" t="str">
        <f t="shared" si="13"/>
        <v>II</v>
      </c>
      <c r="U21" s="172" t="str">
        <f t="shared" si="14"/>
        <v>Aceptable con control específico</v>
      </c>
      <c r="V21" s="170">
        <v>8</v>
      </c>
      <c r="W21" s="170" t="s">
        <v>318</v>
      </c>
      <c r="X21" s="170" t="s">
        <v>318</v>
      </c>
      <c r="Y21" s="170" t="s">
        <v>318</v>
      </c>
      <c r="Z21" s="170" t="s">
        <v>385</v>
      </c>
      <c r="AA21" s="201" t="s">
        <v>318</v>
      </c>
    </row>
    <row r="22" spans="1:27" ht="102">
      <c r="B22" s="202" t="s">
        <v>574</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ref="P22:P23" si="15">N22*O22</f>
        <v>24</v>
      </c>
      <c r="Q22" s="170" t="str">
        <f t="shared" ref="Q22:Q23" si="16">IF(P22&lt;2,"O",IF(P22&lt;=4,"(B)",IF(P22&lt;=8,"(M)",IF(P22&lt;=20,"(A)","(MA)"))))</f>
        <v>(MA)</v>
      </c>
      <c r="R22" s="170">
        <v>10</v>
      </c>
      <c r="S22" s="170">
        <f t="shared" ref="S22:S23" si="17">P22*R22</f>
        <v>240</v>
      </c>
      <c r="T22" s="171" t="str">
        <f t="shared" ref="T22:T23" si="18">IF(S22&lt;20,"O",IF(S22&lt;=20,"IV",IF(S22&lt;=120,"III",IF(S22&lt;=500,"II","I"))))</f>
        <v>II</v>
      </c>
      <c r="U22" s="172" t="str">
        <f t="shared" ref="U22:U23" si="19">IF(T22="I","No aceptable",IF(T22="II","Aceptable con control específico",IF(T22="III","Mejorable","Aceptable.")))</f>
        <v>Aceptable con control específico</v>
      </c>
      <c r="V22" s="170">
        <v>8</v>
      </c>
      <c r="W22" s="170" t="s">
        <v>318</v>
      </c>
      <c r="X22" s="170" t="s">
        <v>318</v>
      </c>
      <c r="Y22" s="170" t="s">
        <v>392</v>
      </c>
      <c r="Z22" s="170" t="s">
        <v>393</v>
      </c>
      <c r="AA22" s="201" t="s">
        <v>318</v>
      </c>
    </row>
    <row r="23" spans="1:27" ht="51">
      <c r="B23" s="202" t="s">
        <v>574</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15"/>
        <v>12</v>
      </c>
      <c r="Q23" s="170" t="str">
        <f t="shared" si="16"/>
        <v>(A)</v>
      </c>
      <c r="R23" s="170">
        <v>10</v>
      </c>
      <c r="S23" s="170">
        <f t="shared" si="17"/>
        <v>120</v>
      </c>
      <c r="T23" s="171" t="str">
        <f t="shared" si="18"/>
        <v>III</v>
      </c>
      <c r="U23" s="172" t="str">
        <f t="shared" si="19"/>
        <v>Mejorable</v>
      </c>
      <c r="V23" s="170">
        <v>8</v>
      </c>
      <c r="W23" s="170" t="s">
        <v>318</v>
      </c>
      <c r="X23" s="170" t="s">
        <v>318</v>
      </c>
      <c r="Y23" s="170" t="s">
        <v>318</v>
      </c>
      <c r="Z23" s="170" t="s">
        <v>408</v>
      </c>
      <c r="AA23" s="201" t="s">
        <v>318</v>
      </c>
    </row>
    <row r="24" spans="1:27" ht="102">
      <c r="B24" s="202" t="s">
        <v>574</v>
      </c>
      <c r="C24" s="170" t="s">
        <v>308</v>
      </c>
      <c r="D24" s="170" t="s">
        <v>309</v>
      </c>
      <c r="E24" s="170" t="s">
        <v>395</v>
      </c>
      <c r="F24" s="170" t="s">
        <v>396</v>
      </c>
      <c r="G24" s="170" t="s">
        <v>373</v>
      </c>
      <c r="H24" s="170" t="s">
        <v>397</v>
      </c>
      <c r="I24" s="170" t="s">
        <v>398</v>
      </c>
      <c r="J24" s="170" t="s">
        <v>399</v>
      </c>
      <c r="K24" s="170" t="s">
        <v>56</v>
      </c>
      <c r="L24" s="170" t="s">
        <v>400</v>
      </c>
      <c r="M24" s="170" t="s">
        <v>56</v>
      </c>
      <c r="N24" s="170">
        <v>6</v>
      </c>
      <c r="O24" s="170">
        <v>1</v>
      </c>
      <c r="P24" s="170">
        <f>N24*O24</f>
        <v>6</v>
      </c>
      <c r="Q24" s="170" t="str">
        <f>IF(P24&lt;2,"O",IF(P24&lt;=4,"(B)",IF(P24&lt;=8,"(M)",IF(P24&lt;=20,"(A)","(MA)"))))</f>
        <v>(M)</v>
      </c>
      <c r="R24" s="170">
        <v>60</v>
      </c>
      <c r="S24" s="170">
        <f>P24*R24</f>
        <v>360</v>
      </c>
      <c r="T24" s="171" t="str">
        <f>IF(S24&lt;20,"O",IF(S24&lt;=20,"IV",IF(S24&lt;=120,"III",IF(S24&lt;=500,"II","I"))))</f>
        <v>II</v>
      </c>
      <c r="U24" s="172" t="str">
        <f>IF(T24="I","No aceptable",IF(T24="II","Aceptable con control específico",IF(T24="III","Mejorable","Aceptable.")))</f>
        <v>Aceptable con control específico</v>
      </c>
      <c r="V24" s="170">
        <v>8</v>
      </c>
      <c r="W24" s="170" t="s">
        <v>318</v>
      </c>
      <c r="X24" s="170" t="s">
        <v>318</v>
      </c>
      <c r="Y24" s="170" t="s">
        <v>318</v>
      </c>
      <c r="Z24" s="170" t="s">
        <v>401</v>
      </c>
      <c r="AA24" s="201" t="s">
        <v>318</v>
      </c>
    </row>
    <row r="25" spans="1:27" ht="89.25">
      <c r="B25" s="202" t="s">
        <v>574</v>
      </c>
      <c r="C25" s="170" t="s">
        <v>308</v>
      </c>
      <c r="D25" s="170" t="s">
        <v>309</v>
      </c>
      <c r="E25" s="170" t="s">
        <v>494</v>
      </c>
      <c r="F25" s="170" t="s">
        <v>311</v>
      </c>
      <c r="G25" s="170" t="s">
        <v>403</v>
      </c>
      <c r="H25" s="170" t="s">
        <v>410</v>
      </c>
      <c r="I25" s="170" t="s">
        <v>411</v>
      </c>
      <c r="J25" s="170" t="s">
        <v>412</v>
      </c>
      <c r="K25" s="170" t="s">
        <v>56</v>
      </c>
      <c r="L25" s="170" t="s">
        <v>413</v>
      </c>
      <c r="M25" s="170" t="s">
        <v>56</v>
      </c>
      <c r="N25" s="170">
        <v>6</v>
      </c>
      <c r="O25" s="170">
        <v>2</v>
      </c>
      <c r="P25" s="170">
        <f t="shared" ref="P25:P26" si="20">N25*O25</f>
        <v>12</v>
      </c>
      <c r="Q25" s="170" t="str">
        <f t="shared" ref="Q25:Q26" si="21">IF(P25&lt;2,"O",IF(P25&lt;=4,"(B)",IF(P25&lt;=8,"(M)",IF(P25&lt;=20,"(A)","(MA)"))))</f>
        <v>(A)</v>
      </c>
      <c r="R25" s="170">
        <v>25</v>
      </c>
      <c r="S25" s="170">
        <f t="shared" ref="S25:S26" si="22">P25*R25</f>
        <v>300</v>
      </c>
      <c r="T25" s="171" t="str">
        <f t="shared" ref="T25:T26" si="23">IF(S25&lt;20,"O",IF(S25&lt;=20,"IV",IF(S25&lt;=120,"III",IF(S25&lt;=500,"II","I"))))</f>
        <v>II</v>
      </c>
      <c r="U25" s="172" t="str">
        <f t="shared" ref="U25:U26" si="24">IF(T25="I","No aceptable",IF(T25="II","Aceptable con control específico",IF(T25="III","Mejorable","Aceptable.")))</f>
        <v>Aceptable con control específico</v>
      </c>
      <c r="V25" s="170">
        <v>8</v>
      </c>
      <c r="W25" s="170" t="s">
        <v>318</v>
      </c>
      <c r="X25" s="170" t="s">
        <v>318</v>
      </c>
      <c r="Y25" s="170" t="s">
        <v>318</v>
      </c>
      <c r="Z25" s="170" t="s">
        <v>414</v>
      </c>
      <c r="AA25" s="201" t="s">
        <v>318</v>
      </c>
    </row>
    <row r="26" spans="1:27" ht="63.75">
      <c r="B26" s="202" t="s">
        <v>574</v>
      </c>
      <c r="C26" s="170" t="s">
        <v>308</v>
      </c>
      <c r="D26" s="170" t="s">
        <v>309</v>
      </c>
      <c r="E26" s="170" t="s">
        <v>530</v>
      </c>
      <c r="F26" s="170" t="s">
        <v>311</v>
      </c>
      <c r="G26" s="170" t="s">
        <v>403</v>
      </c>
      <c r="H26" s="170" t="s">
        <v>410</v>
      </c>
      <c r="I26" s="170" t="s">
        <v>531</v>
      </c>
      <c r="J26" s="170" t="s">
        <v>532</v>
      </c>
      <c r="K26" s="170" t="s">
        <v>56</v>
      </c>
      <c r="L26" s="170" t="s">
        <v>56</v>
      </c>
      <c r="M26" s="170" t="s">
        <v>533</v>
      </c>
      <c r="N26" s="170">
        <v>2</v>
      </c>
      <c r="O26" s="170">
        <v>2</v>
      </c>
      <c r="P26" s="170">
        <f t="shared" si="20"/>
        <v>4</v>
      </c>
      <c r="Q26" s="170" t="str">
        <f t="shared" si="21"/>
        <v>(B)</v>
      </c>
      <c r="R26" s="170">
        <v>10</v>
      </c>
      <c r="S26" s="170">
        <f t="shared" si="22"/>
        <v>40</v>
      </c>
      <c r="T26" s="171" t="str">
        <f t="shared" si="23"/>
        <v>III</v>
      </c>
      <c r="U26" s="172" t="str">
        <f t="shared" si="24"/>
        <v>Mejorable</v>
      </c>
      <c r="V26" s="170">
        <v>8</v>
      </c>
      <c r="W26" s="170" t="s">
        <v>318</v>
      </c>
      <c r="X26" s="170" t="s">
        <v>318</v>
      </c>
      <c r="Y26" s="170" t="s">
        <v>318</v>
      </c>
      <c r="Z26" s="170" t="s">
        <v>534</v>
      </c>
      <c r="AA26" s="201" t="s">
        <v>318</v>
      </c>
    </row>
    <row r="27" spans="1:27" ht="89.25">
      <c r="B27" s="202" t="s">
        <v>574</v>
      </c>
      <c r="C27" s="170" t="s">
        <v>308</v>
      </c>
      <c r="D27" s="170" t="s">
        <v>309</v>
      </c>
      <c r="E27" s="170" t="s">
        <v>416</v>
      </c>
      <c r="F27" s="170" t="s">
        <v>396</v>
      </c>
      <c r="G27" s="170" t="s">
        <v>403</v>
      </c>
      <c r="H27" s="170" t="s">
        <v>404</v>
      </c>
      <c r="I27" s="170" t="s">
        <v>417</v>
      </c>
      <c r="J27" s="170" t="s">
        <v>418</v>
      </c>
      <c r="K27" s="170" t="s">
        <v>56</v>
      </c>
      <c r="L27" s="170" t="s">
        <v>419</v>
      </c>
      <c r="M27" s="170" t="s">
        <v>420</v>
      </c>
      <c r="N27" s="170">
        <v>6</v>
      </c>
      <c r="O27" s="170">
        <v>1</v>
      </c>
      <c r="P27" s="170">
        <f>N27*O27</f>
        <v>6</v>
      </c>
      <c r="Q27" s="170" t="str">
        <f>IF(P27&lt;2,"O",IF(P27&lt;=4,"(B)",IF(P27&lt;=8,"(M)",IF(P27&lt;=20,"(A)","(MA)"))))</f>
        <v>(M)</v>
      </c>
      <c r="R27" s="170">
        <v>60</v>
      </c>
      <c r="S27" s="170">
        <f>P27*R27</f>
        <v>360</v>
      </c>
      <c r="T27" s="171" t="str">
        <f>IF(S27&lt;20,"O",IF(S27&lt;=20,"IV",IF(S27&lt;=120,"III",IF(S27&lt;=500,"II","I"))))</f>
        <v>II</v>
      </c>
      <c r="U27" s="172" t="str">
        <f>IF(T27="I","No aceptable",IF(T27="II","Aceptable con control específico",IF(T27="III","Mejorable","Aceptable.")))</f>
        <v>Aceptable con control específico</v>
      </c>
      <c r="V27" s="170">
        <v>8</v>
      </c>
      <c r="W27" s="170" t="s">
        <v>318</v>
      </c>
      <c r="X27" s="170" t="s">
        <v>318</v>
      </c>
      <c r="Y27" s="170" t="s">
        <v>318</v>
      </c>
      <c r="Z27" s="170" t="s">
        <v>421</v>
      </c>
      <c r="AA27" s="201" t="s">
        <v>422</v>
      </c>
    </row>
    <row r="28" spans="1:27" ht="51">
      <c r="B28" s="202" t="s">
        <v>574</v>
      </c>
      <c r="C28" s="170" t="s">
        <v>308</v>
      </c>
      <c r="D28" s="170" t="s">
        <v>309</v>
      </c>
      <c r="E28" s="170" t="s">
        <v>416</v>
      </c>
      <c r="F28" s="170" t="s">
        <v>396</v>
      </c>
      <c r="G28" s="170" t="s">
        <v>403</v>
      </c>
      <c r="H28" s="170" t="s">
        <v>410</v>
      </c>
      <c r="I28" s="170" t="s">
        <v>423</v>
      </c>
      <c r="J28" s="170" t="s">
        <v>424</v>
      </c>
      <c r="K28" s="170" t="s">
        <v>56</v>
      </c>
      <c r="L28" s="170" t="s">
        <v>56</v>
      </c>
      <c r="M28" s="170" t="s">
        <v>425</v>
      </c>
      <c r="N28" s="170">
        <v>6</v>
      </c>
      <c r="O28" s="170">
        <v>1</v>
      </c>
      <c r="P28" s="170">
        <f t="shared" ref="P28" si="25">N28*O28</f>
        <v>6</v>
      </c>
      <c r="Q28" s="170" t="str">
        <f t="shared" ref="Q28" si="26">IF(P28&lt;2,"O",IF(P28&lt;=4,"(B)",IF(P28&lt;=8,"(M)",IF(P28&lt;=20,"(A)","(MA)"))))</f>
        <v>(M)</v>
      </c>
      <c r="R28" s="170">
        <v>60</v>
      </c>
      <c r="S28" s="170">
        <f t="shared" ref="S28" si="27">P28*R28</f>
        <v>360</v>
      </c>
      <c r="T28" s="171" t="str">
        <f t="shared" ref="T28" si="28">IF(S28&lt;20,"O",IF(S28&lt;=20,"IV",IF(S28&lt;=120,"III",IF(S28&lt;=500,"II","I"))))</f>
        <v>II</v>
      </c>
      <c r="U28" s="172" t="str">
        <f t="shared" ref="U28" si="29">IF(T28="I","No aceptable",IF(T28="II","Aceptable con control específico",IF(T28="III","Mejorable","Aceptable.")))</f>
        <v>Aceptable con control específico</v>
      </c>
      <c r="V28" s="170">
        <v>8</v>
      </c>
      <c r="W28" s="170" t="s">
        <v>318</v>
      </c>
      <c r="X28" s="170" t="s">
        <v>318</v>
      </c>
      <c r="Y28" s="170" t="s">
        <v>318</v>
      </c>
      <c r="Z28" s="170" t="s">
        <v>426</v>
      </c>
      <c r="AA28" s="201" t="s">
        <v>318</v>
      </c>
    </row>
    <row r="29" spans="1:27" ht="127.5">
      <c r="B29" s="202" t="s">
        <v>574</v>
      </c>
      <c r="C29" s="170" t="s">
        <v>308</v>
      </c>
      <c r="D29" s="170" t="s">
        <v>309</v>
      </c>
      <c r="E29" s="170" t="s">
        <v>329</v>
      </c>
      <c r="F29" s="170" t="s">
        <v>311</v>
      </c>
      <c r="G29" s="170" t="s">
        <v>427</v>
      </c>
      <c r="H29" s="170" t="s">
        <v>428</v>
      </c>
      <c r="I29" s="170" t="s">
        <v>429</v>
      </c>
      <c r="J29" s="170" t="s">
        <v>430</v>
      </c>
      <c r="K29" s="170" t="s">
        <v>56</v>
      </c>
      <c r="L29" s="170" t="s">
        <v>431</v>
      </c>
      <c r="M29" s="170" t="s">
        <v>432</v>
      </c>
      <c r="N29" s="170">
        <v>2</v>
      </c>
      <c r="O29" s="170">
        <v>1</v>
      </c>
      <c r="P29" s="170">
        <f t="shared" si="0"/>
        <v>2</v>
      </c>
      <c r="Q29" s="170" t="str">
        <f t="shared" si="1"/>
        <v>(B)</v>
      </c>
      <c r="R29" s="170">
        <v>100</v>
      </c>
      <c r="S29" s="170">
        <f t="shared" si="2"/>
        <v>200</v>
      </c>
      <c r="T29" s="171" t="str">
        <f t="shared" si="3"/>
        <v>II</v>
      </c>
      <c r="U29" s="172" t="str">
        <f t="shared" si="4"/>
        <v>Aceptable con control específico</v>
      </c>
      <c r="V29" s="170">
        <v>8</v>
      </c>
      <c r="W29" s="170" t="s">
        <v>318</v>
      </c>
      <c r="X29" s="170" t="s">
        <v>318</v>
      </c>
      <c r="Y29" s="170" t="s">
        <v>508</v>
      </c>
      <c r="Z29" s="170" t="s">
        <v>577</v>
      </c>
      <c r="AA29" s="201" t="s">
        <v>318</v>
      </c>
    </row>
    <row r="30" spans="1:27" ht="142.15" customHeight="1">
      <c r="B30" s="202" t="s">
        <v>574</v>
      </c>
      <c r="C30" s="170" t="s">
        <v>308</v>
      </c>
      <c r="D30" s="170" t="s">
        <v>309</v>
      </c>
      <c r="E30" s="170" t="s">
        <v>329</v>
      </c>
      <c r="F30" s="170" t="s">
        <v>311</v>
      </c>
      <c r="G30" s="170" t="s">
        <v>434</v>
      </c>
      <c r="H30" s="170" t="s">
        <v>495</v>
      </c>
      <c r="I30" s="170" t="s">
        <v>496</v>
      </c>
      <c r="J30" s="170" t="s">
        <v>497</v>
      </c>
      <c r="K30" s="170" t="s">
        <v>438</v>
      </c>
      <c r="L30" s="170" t="s">
        <v>439</v>
      </c>
      <c r="M30" s="170" t="s">
        <v>56</v>
      </c>
      <c r="N30" s="170">
        <v>2</v>
      </c>
      <c r="O30" s="170">
        <v>1</v>
      </c>
      <c r="P30" s="170">
        <f t="shared" si="0"/>
        <v>2</v>
      </c>
      <c r="Q30" s="170" t="str">
        <f t="shared" si="1"/>
        <v>(B)</v>
      </c>
      <c r="R30" s="170">
        <v>25</v>
      </c>
      <c r="S30" s="170">
        <f t="shared" si="2"/>
        <v>50</v>
      </c>
      <c r="T30" s="171" t="str">
        <f t="shared" si="3"/>
        <v>III</v>
      </c>
      <c r="U30" s="172" t="str">
        <f t="shared" si="4"/>
        <v>Mejorable</v>
      </c>
      <c r="V30" s="170">
        <v>8</v>
      </c>
      <c r="W30" s="170" t="s">
        <v>318</v>
      </c>
      <c r="X30" s="170" t="s">
        <v>318</v>
      </c>
      <c r="Y30" s="170" t="s">
        <v>318</v>
      </c>
      <c r="Z30" s="170" t="s">
        <v>472</v>
      </c>
      <c r="AA30" s="201" t="s">
        <v>318</v>
      </c>
    </row>
    <row r="31" spans="1:27" ht="92.45" customHeight="1">
      <c r="B31" s="202" t="s">
        <v>574</v>
      </c>
      <c r="C31" s="170" t="s">
        <v>308</v>
      </c>
      <c r="D31" s="170" t="s">
        <v>309</v>
      </c>
      <c r="E31" s="170" t="s">
        <v>510</v>
      </c>
      <c r="F31" s="170" t="s">
        <v>311</v>
      </c>
      <c r="G31" s="170" t="s">
        <v>403</v>
      </c>
      <c r="H31" s="170" t="s">
        <v>468</v>
      </c>
      <c r="I31" s="170" t="s">
        <v>469</v>
      </c>
      <c r="J31" s="170" t="s">
        <v>470</v>
      </c>
      <c r="K31" s="170" t="s">
        <v>56</v>
      </c>
      <c r="L31" s="170" t="s">
        <v>471</v>
      </c>
      <c r="M31" s="170" t="s">
        <v>56</v>
      </c>
      <c r="N31" s="170">
        <v>6</v>
      </c>
      <c r="O31" s="170">
        <v>1</v>
      </c>
      <c r="P31" s="170">
        <f t="shared" si="0"/>
        <v>6</v>
      </c>
      <c r="Q31" s="170" t="str">
        <f t="shared" si="1"/>
        <v>(M)</v>
      </c>
      <c r="R31" s="170">
        <v>60</v>
      </c>
      <c r="S31" s="170">
        <f t="shared" si="2"/>
        <v>360</v>
      </c>
      <c r="T31" s="171" t="str">
        <f t="shared" si="3"/>
        <v>II</v>
      </c>
      <c r="U31" s="172" t="str">
        <f t="shared" si="4"/>
        <v>Aceptable con control específico</v>
      </c>
      <c r="V31" s="170">
        <v>8</v>
      </c>
      <c r="W31" s="170" t="s">
        <v>318</v>
      </c>
      <c r="X31" s="170" t="s">
        <v>318</v>
      </c>
      <c r="Y31" s="170" t="s">
        <v>318</v>
      </c>
      <c r="Z31" s="170" t="s">
        <v>472</v>
      </c>
      <c r="AA31" s="201" t="s">
        <v>318</v>
      </c>
    </row>
    <row r="32" spans="1:27" ht="79.5" customHeight="1">
      <c r="B32" s="202" t="s">
        <v>578</v>
      </c>
      <c r="C32" s="173" t="s">
        <v>308</v>
      </c>
      <c r="D32" s="173" t="s">
        <v>309</v>
      </c>
      <c r="E32" s="173" t="s">
        <v>530</v>
      </c>
      <c r="F32" s="173" t="s">
        <v>311</v>
      </c>
      <c r="G32" s="173" t="s">
        <v>403</v>
      </c>
      <c r="H32" s="170" t="s">
        <v>410</v>
      </c>
      <c r="I32" s="170" t="s">
        <v>531</v>
      </c>
      <c r="J32" s="170" t="s">
        <v>532</v>
      </c>
      <c r="K32" s="170" t="s">
        <v>56</v>
      </c>
      <c r="L32" s="170" t="s">
        <v>56</v>
      </c>
      <c r="M32" s="170" t="s">
        <v>533</v>
      </c>
      <c r="N32" s="170">
        <v>2</v>
      </c>
      <c r="O32" s="170">
        <v>2</v>
      </c>
      <c r="P32" s="170">
        <f t="shared" si="0"/>
        <v>4</v>
      </c>
      <c r="Q32" s="170" t="str">
        <f t="shared" si="1"/>
        <v>(B)</v>
      </c>
      <c r="R32" s="170">
        <v>10</v>
      </c>
      <c r="S32" s="170">
        <f t="shared" si="2"/>
        <v>40</v>
      </c>
      <c r="T32" s="171" t="str">
        <f t="shared" si="3"/>
        <v>III</v>
      </c>
      <c r="U32" s="172" t="str">
        <f t="shared" si="4"/>
        <v>Mejorable</v>
      </c>
      <c r="V32" s="170">
        <v>8</v>
      </c>
      <c r="W32" s="170" t="s">
        <v>318</v>
      </c>
      <c r="X32" s="170" t="s">
        <v>318</v>
      </c>
      <c r="Y32" s="170" t="s">
        <v>318</v>
      </c>
      <c r="Z32" s="170" t="s">
        <v>534</v>
      </c>
      <c r="AA32" s="201" t="s">
        <v>318</v>
      </c>
    </row>
    <row r="33" spans="1:27" ht="119.25" customHeight="1">
      <c r="B33" s="265" t="s">
        <v>548</v>
      </c>
      <c r="C33" s="170" t="s">
        <v>538</v>
      </c>
      <c r="D33" s="175" t="s">
        <v>549</v>
      </c>
      <c r="E33" s="170" t="s">
        <v>579</v>
      </c>
      <c r="F33" s="170" t="s">
        <v>311</v>
      </c>
      <c r="G33" s="170" t="s">
        <v>312</v>
      </c>
      <c r="H33" s="170" t="s">
        <v>550</v>
      </c>
      <c r="I33" s="170" t="s">
        <v>551</v>
      </c>
      <c r="J33" s="170" t="s">
        <v>552</v>
      </c>
      <c r="K33" s="170" t="s">
        <v>56</v>
      </c>
      <c r="L33" s="170" t="s">
        <v>56</v>
      </c>
      <c r="M33" s="170" t="s">
        <v>553</v>
      </c>
      <c r="N33" s="170">
        <v>6</v>
      </c>
      <c r="O33" s="170">
        <v>2</v>
      </c>
      <c r="P33" s="170">
        <v>4</v>
      </c>
      <c r="Q33" s="170" t="s">
        <v>451</v>
      </c>
      <c r="R33" s="170">
        <v>25</v>
      </c>
      <c r="S33" s="170">
        <f>P33*R33</f>
        <v>100</v>
      </c>
      <c r="T33" s="171" t="str">
        <f t="shared" si="3"/>
        <v>III</v>
      </c>
      <c r="U33" s="172" t="str">
        <f t="shared" si="4"/>
        <v>Mejorable</v>
      </c>
      <c r="V33" s="170">
        <v>8</v>
      </c>
      <c r="W33" s="170" t="s">
        <v>318</v>
      </c>
      <c r="X33" s="170" t="s">
        <v>318</v>
      </c>
      <c r="Y33" s="170" t="s">
        <v>318</v>
      </c>
      <c r="Z33" s="170" t="s">
        <v>318</v>
      </c>
      <c r="AA33" s="295" t="s">
        <v>554</v>
      </c>
    </row>
    <row r="34" spans="1:27" ht="66" customHeight="1">
      <c r="B34" s="265" t="s">
        <v>548</v>
      </c>
      <c r="C34" s="170" t="s">
        <v>538</v>
      </c>
      <c r="D34" s="175" t="s">
        <v>549</v>
      </c>
      <c r="E34" s="170" t="s">
        <v>579</v>
      </c>
      <c r="F34" s="170" t="s">
        <v>311</v>
      </c>
      <c r="G34" s="170" t="s">
        <v>312</v>
      </c>
      <c r="H34" s="170" t="s">
        <v>555</v>
      </c>
      <c r="I34" s="170" t="s">
        <v>556</v>
      </c>
      <c r="J34" s="170" t="s">
        <v>557</v>
      </c>
      <c r="K34" s="170" t="s">
        <v>56</v>
      </c>
      <c r="L34" s="170" t="s">
        <v>56</v>
      </c>
      <c r="M34" s="170" t="s">
        <v>558</v>
      </c>
      <c r="N34" s="170">
        <v>6</v>
      </c>
      <c r="O34" s="170">
        <v>2</v>
      </c>
      <c r="P34" s="170">
        <v>4</v>
      </c>
      <c r="Q34" s="170" t="s">
        <v>451</v>
      </c>
      <c r="R34" s="170">
        <v>10</v>
      </c>
      <c r="S34" s="170">
        <f>P34*R34</f>
        <v>40</v>
      </c>
      <c r="T34" s="171" t="str">
        <f t="shared" si="3"/>
        <v>III</v>
      </c>
      <c r="U34" s="172" t="str">
        <f t="shared" si="4"/>
        <v>Mejorable</v>
      </c>
      <c r="V34" s="170">
        <v>8</v>
      </c>
      <c r="W34" s="170" t="s">
        <v>318</v>
      </c>
      <c r="X34" s="170" t="s">
        <v>318</v>
      </c>
      <c r="Y34" s="170" t="s">
        <v>318</v>
      </c>
      <c r="Z34" s="170" t="s">
        <v>559</v>
      </c>
      <c r="AA34" s="201" t="s">
        <v>560</v>
      </c>
    </row>
    <row r="35" spans="1:27" ht="114.75">
      <c r="B35" s="265" t="s">
        <v>548</v>
      </c>
      <c r="C35" s="170" t="s">
        <v>538</v>
      </c>
      <c r="D35" s="175" t="s">
        <v>549</v>
      </c>
      <c r="E35" s="170" t="s">
        <v>579</v>
      </c>
      <c r="F35" s="170" t="s">
        <v>311</v>
      </c>
      <c r="G35" s="170" t="s">
        <v>321</v>
      </c>
      <c r="H35" s="170" t="s">
        <v>561</v>
      </c>
      <c r="I35" s="170" t="s">
        <v>562</v>
      </c>
      <c r="J35" s="170" t="s">
        <v>563</v>
      </c>
      <c r="K35" s="170" t="s">
        <v>56</v>
      </c>
      <c r="L35" s="170" t="s">
        <v>564</v>
      </c>
      <c r="M35" s="170" t="s">
        <v>56</v>
      </c>
      <c r="N35" s="170">
        <v>2</v>
      </c>
      <c r="O35" s="170">
        <v>3</v>
      </c>
      <c r="P35" s="170">
        <v>6</v>
      </c>
      <c r="Q35" s="170" t="s">
        <v>451</v>
      </c>
      <c r="R35" s="170">
        <v>25</v>
      </c>
      <c r="S35" s="170">
        <f t="shared" si="2"/>
        <v>150</v>
      </c>
      <c r="T35" s="171" t="str">
        <f t="shared" si="3"/>
        <v>II</v>
      </c>
      <c r="U35" s="172" t="str">
        <f t="shared" si="4"/>
        <v>Aceptable con control específico</v>
      </c>
      <c r="V35" s="170">
        <v>8</v>
      </c>
      <c r="W35" s="170" t="s">
        <v>318</v>
      </c>
      <c r="X35" s="170" t="s">
        <v>318</v>
      </c>
      <c r="Y35" s="170" t="s">
        <v>568</v>
      </c>
      <c r="Z35" s="170" t="s">
        <v>327</v>
      </c>
      <c r="AA35" s="201" t="s">
        <v>569</v>
      </c>
    </row>
    <row r="36" spans="1:27" ht="87" customHeight="1">
      <c r="B36" s="265" t="s">
        <v>548</v>
      </c>
      <c r="C36" s="170" t="s">
        <v>538</v>
      </c>
      <c r="D36" s="175" t="s">
        <v>549</v>
      </c>
      <c r="E36" s="170" t="s">
        <v>579</v>
      </c>
      <c r="F36" s="170" t="s">
        <v>311</v>
      </c>
      <c r="G36" s="170" t="s">
        <v>321</v>
      </c>
      <c r="H36" s="170" t="s">
        <v>322</v>
      </c>
      <c r="I36" s="170" t="s">
        <v>323</v>
      </c>
      <c r="J36" s="170" t="s">
        <v>324</v>
      </c>
      <c r="K36" s="170" t="s">
        <v>56</v>
      </c>
      <c r="L36" s="170" t="s">
        <v>566</v>
      </c>
      <c r="M36" s="170" t="s">
        <v>567</v>
      </c>
      <c r="N36" s="170">
        <v>2</v>
      </c>
      <c r="O36" s="170">
        <v>2</v>
      </c>
      <c r="P36" s="170">
        <v>4</v>
      </c>
      <c r="Q36" s="170" t="s">
        <v>451</v>
      </c>
      <c r="R36" s="170">
        <v>25</v>
      </c>
      <c r="S36" s="170">
        <f t="shared" si="2"/>
        <v>100</v>
      </c>
      <c r="T36" s="171" t="str">
        <f t="shared" si="3"/>
        <v>III</v>
      </c>
      <c r="U36" s="172" t="str">
        <f t="shared" si="4"/>
        <v>Mejorable</v>
      </c>
      <c r="V36" s="170">
        <v>8</v>
      </c>
      <c r="W36" s="170" t="s">
        <v>318</v>
      </c>
      <c r="X36" s="170" t="s">
        <v>318</v>
      </c>
      <c r="Y36" s="170" t="s">
        <v>318</v>
      </c>
      <c r="Z36" s="170" t="s">
        <v>472</v>
      </c>
      <c r="AA36" s="201" t="s">
        <v>318</v>
      </c>
    </row>
    <row r="37" spans="1:27" ht="63.75">
      <c r="B37" s="265" t="s">
        <v>548</v>
      </c>
      <c r="C37" s="170" t="s">
        <v>538</v>
      </c>
      <c r="D37" s="175" t="s">
        <v>549</v>
      </c>
      <c r="E37" s="170" t="s">
        <v>579</v>
      </c>
      <c r="F37" s="170" t="s">
        <v>311</v>
      </c>
      <c r="G37" s="170" t="s">
        <v>403</v>
      </c>
      <c r="H37" s="170" t="s">
        <v>468</v>
      </c>
      <c r="I37" s="170" t="s">
        <v>570</v>
      </c>
      <c r="J37" s="170" t="s">
        <v>571</v>
      </c>
      <c r="K37" s="170" t="s">
        <v>56</v>
      </c>
      <c r="L37" s="170" t="s">
        <v>56</v>
      </c>
      <c r="M37" s="170" t="s">
        <v>56</v>
      </c>
      <c r="N37" s="170">
        <v>6</v>
      </c>
      <c r="O37" s="170">
        <v>2</v>
      </c>
      <c r="P37" s="170">
        <v>12</v>
      </c>
      <c r="Q37" s="170" t="s">
        <v>451</v>
      </c>
      <c r="R37" s="170">
        <v>25</v>
      </c>
      <c r="S37" s="170">
        <v>300</v>
      </c>
      <c r="T37" s="171" t="str">
        <f t="shared" si="3"/>
        <v>II</v>
      </c>
      <c r="U37" s="172" t="str">
        <f t="shared" si="4"/>
        <v>Aceptable con control específico</v>
      </c>
      <c r="V37" s="170">
        <v>8</v>
      </c>
      <c r="W37" s="170" t="s">
        <v>318</v>
      </c>
      <c r="X37" s="170" t="s">
        <v>318</v>
      </c>
      <c r="Y37" s="170" t="s">
        <v>318</v>
      </c>
      <c r="Z37" s="170" t="s">
        <v>573</v>
      </c>
      <c r="AA37" s="201" t="s">
        <v>481</v>
      </c>
    </row>
    <row r="38" spans="1:27" ht="69" customHeight="1">
      <c r="B38" s="265" t="s">
        <v>537</v>
      </c>
      <c r="C38" s="170" t="s">
        <v>538</v>
      </c>
      <c r="D38" s="175" t="s">
        <v>539</v>
      </c>
      <c r="E38" s="170" t="s">
        <v>579</v>
      </c>
      <c r="F38" s="170" t="s">
        <v>311</v>
      </c>
      <c r="G38" s="170" t="s">
        <v>403</v>
      </c>
      <c r="H38" s="170" t="s">
        <v>468</v>
      </c>
      <c r="I38" s="170" t="s">
        <v>478</v>
      </c>
      <c r="J38" s="170" t="s">
        <v>541</v>
      </c>
      <c r="K38" s="170" t="s">
        <v>56</v>
      </c>
      <c r="L38" s="170" t="s">
        <v>542</v>
      </c>
      <c r="M38" s="170" t="s">
        <v>56</v>
      </c>
      <c r="N38" s="170">
        <v>2</v>
      </c>
      <c r="O38" s="170">
        <v>2</v>
      </c>
      <c r="P38" s="170">
        <v>4</v>
      </c>
      <c r="Q38" s="170" t="s">
        <v>451</v>
      </c>
      <c r="R38" s="170">
        <v>100</v>
      </c>
      <c r="S38" s="170">
        <v>400</v>
      </c>
      <c r="T38" s="171" t="str">
        <f t="shared" si="3"/>
        <v>II</v>
      </c>
      <c r="U38" s="172" t="str">
        <f t="shared" si="4"/>
        <v>Aceptable con control específico</v>
      </c>
      <c r="V38" s="170">
        <v>8</v>
      </c>
      <c r="W38" s="170" t="s">
        <v>318</v>
      </c>
      <c r="X38" s="170" t="s">
        <v>318</v>
      </c>
      <c r="Y38" s="170" t="s">
        <v>318</v>
      </c>
      <c r="Z38" s="170" t="s">
        <v>472</v>
      </c>
      <c r="AA38" s="201" t="s">
        <v>318</v>
      </c>
    </row>
    <row r="39" spans="1:27" s="161" customFormat="1" ht="63.75">
      <c r="A39" s="127"/>
      <c r="B39" s="266" t="s">
        <v>537</v>
      </c>
      <c r="C39" s="267" t="s">
        <v>538</v>
      </c>
      <c r="D39" s="280" t="s">
        <v>539</v>
      </c>
      <c r="E39" s="267" t="s">
        <v>579</v>
      </c>
      <c r="F39" s="267" t="s">
        <v>311</v>
      </c>
      <c r="G39" s="267" t="s">
        <v>403</v>
      </c>
      <c r="H39" s="267" t="s">
        <v>468</v>
      </c>
      <c r="I39" s="267" t="s">
        <v>544</v>
      </c>
      <c r="J39" s="267" t="s">
        <v>545</v>
      </c>
      <c r="K39" s="267" t="s">
        <v>56</v>
      </c>
      <c r="L39" s="267" t="s">
        <v>564</v>
      </c>
      <c r="M39" s="267" t="s">
        <v>56</v>
      </c>
      <c r="N39" s="267">
        <v>2</v>
      </c>
      <c r="O39" s="267">
        <v>2</v>
      </c>
      <c r="P39" s="267">
        <v>4</v>
      </c>
      <c r="Q39" s="267" t="s">
        <v>451</v>
      </c>
      <c r="R39" s="267">
        <v>100</v>
      </c>
      <c r="S39" s="267">
        <v>400</v>
      </c>
      <c r="T39" s="268" t="str">
        <f t="shared" si="3"/>
        <v>II</v>
      </c>
      <c r="U39" s="269" t="str">
        <f t="shared" si="4"/>
        <v>Aceptable con control específico</v>
      </c>
      <c r="V39" s="267">
        <v>8</v>
      </c>
      <c r="W39" s="267" t="s">
        <v>318</v>
      </c>
      <c r="X39" s="267" t="s">
        <v>318</v>
      </c>
      <c r="Y39" s="267" t="s">
        <v>482</v>
      </c>
      <c r="Z39" s="267" t="s">
        <v>542</v>
      </c>
      <c r="AA39" s="270" t="s">
        <v>484</v>
      </c>
    </row>
    <row r="40" spans="1:27" s="123" customFormat="1" ht="13.5" customHeight="1">
      <c r="A40" s="549" t="s">
        <v>503</v>
      </c>
      <c r="B40" s="549"/>
      <c r="C40" s="549"/>
      <c r="D40" s="228" t="s">
        <v>504</v>
      </c>
      <c r="E40" s="227"/>
      <c r="Z40" s="126"/>
    </row>
    <row r="41" spans="1:27">
      <c r="A41" s="549"/>
      <c r="B41" s="549"/>
      <c r="C41" s="549"/>
      <c r="D41" s="228" t="s">
        <v>487</v>
      </c>
      <c r="E41" s="227"/>
      <c r="F41" s="123"/>
      <c r="G41" s="123"/>
      <c r="H41" s="123"/>
      <c r="I41" s="123"/>
      <c r="J41" s="123"/>
      <c r="K41" s="123"/>
      <c r="L41" s="123"/>
      <c r="M41" s="123"/>
      <c r="N41" s="123"/>
      <c r="O41" s="123"/>
      <c r="P41" s="123"/>
      <c r="Q41" s="123"/>
      <c r="R41" s="123"/>
      <c r="S41" s="123"/>
      <c r="T41" s="123"/>
      <c r="U41" s="123"/>
      <c r="W41" s="123"/>
      <c r="X41" s="123"/>
    </row>
    <row r="42" spans="1:27">
      <c r="B42" s="548"/>
      <c r="C42" s="548"/>
      <c r="D42" s="548"/>
      <c r="E42" s="548"/>
      <c r="F42" s="548"/>
      <c r="W42" s="123"/>
      <c r="X42" s="123"/>
    </row>
    <row r="43" spans="1:27">
      <c r="W43" s="123"/>
      <c r="X43" s="123"/>
    </row>
    <row r="44" spans="1:27">
      <c r="W44" s="123"/>
      <c r="X44" s="123"/>
    </row>
    <row r="45" spans="1:27">
      <c r="W45" s="123"/>
      <c r="X45" s="123"/>
    </row>
    <row r="46" spans="1:27">
      <c r="W46" s="123"/>
      <c r="X46" s="123"/>
    </row>
    <row r="47" spans="1:27">
      <c r="W47" s="123"/>
      <c r="X47" s="123"/>
    </row>
    <row r="48" spans="1:27">
      <c r="W48" s="123"/>
      <c r="X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row r="363" spans="23:24">
      <c r="W363" s="123"/>
      <c r="X363" s="123"/>
    </row>
    <row r="364" spans="23:24">
      <c r="W364" s="123"/>
      <c r="X364" s="123"/>
    </row>
    <row r="365" spans="23:24">
      <c r="W365" s="123"/>
      <c r="X365" s="123"/>
    </row>
    <row r="366" spans="23:24">
      <c r="W366" s="123"/>
      <c r="X366" s="123"/>
    </row>
    <row r="367" spans="23:24">
      <c r="W367" s="123"/>
      <c r="X367" s="123"/>
    </row>
    <row r="368" spans="23:24">
      <c r="W368" s="123"/>
      <c r="X368" s="123"/>
    </row>
    <row r="369" spans="23:24">
      <c r="W369" s="123"/>
      <c r="X369" s="123"/>
    </row>
  </sheetData>
  <sheetProtection algorithmName="SHA-512" hashValue="O1uqBROzorzo0Lzg6WQOPXT+/eDXKjB2HmtgJfsmkEpKdf+p6fQpBYEq6Lo7CZx/Zt6WAq22McP4d2uOqocZDw==" saltValue="Fyox4BIqyQsIxdxH69G1PQ==" spinCount="100000" sheet="1" formatCells="0" formatColumns="0" formatRows="0" insertColumns="0" insertRows="0" insertHyperlinks="0" deleteColumns="0" deleteRows="0" sort="0" pivotTables="0"/>
  <autoFilter ref="G10:I41"/>
  <mergeCells count="25">
    <mergeCell ref="B42:F42"/>
    <mergeCell ref="B7:D7"/>
    <mergeCell ref="E7:M7"/>
    <mergeCell ref="A40:C41"/>
    <mergeCell ref="U7:W7"/>
    <mergeCell ref="X7:Y7"/>
    <mergeCell ref="B9:B10"/>
    <mergeCell ref="C9:C10"/>
    <mergeCell ref="D9:D10"/>
    <mergeCell ref="E9:E10"/>
    <mergeCell ref="F9:F10"/>
    <mergeCell ref="G9:I9"/>
    <mergeCell ref="J9:J10"/>
    <mergeCell ref="K9:M9"/>
    <mergeCell ref="N9:T9"/>
    <mergeCell ref="V9:V10"/>
    <mergeCell ref="W9:AA9"/>
    <mergeCell ref="B2:D5"/>
    <mergeCell ref="E2:Y2"/>
    <mergeCell ref="Z2:AA2"/>
    <mergeCell ref="E3:Y3"/>
    <mergeCell ref="Z3:AA3"/>
    <mergeCell ref="E4:Y5"/>
    <mergeCell ref="Z4:AA4"/>
    <mergeCell ref="Z5:AA5"/>
  </mergeCells>
  <conditionalFormatting sqref="F11 P12:Q12 S12 P29:Q30 S29:S30">
    <cfRule type="cellIs" dxfId="1303" priority="215" operator="equal">
      <formula>"MEDIA"</formula>
    </cfRule>
    <cfRule type="cellIs" dxfId="1302" priority="216" operator="equal">
      <formula>"BAJA"</formula>
    </cfRule>
    <cfRule type="cellIs" dxfId="1301" priority="217" operator="equal">
      <formula>"MUY ALTA"</formula>
    </cfRule>
  </conditionalFormatting>
  <conditionalFormatting sqref="S35:S36">
    <cfRule type="cellIs" dxfId="1300" priority="225" operator="equal">
      <formula>"MEDIA"</formula>
    </cfRule>
    <cfRule type="cellIs" dxfId="1299" priority="226" operator="equal">
      <formula>"BAJA"</formula>
    </cfRule>
    <cfRule type="cellIs" dxfId="1298" priority="227" operator="equal">
      <formula>"MUY ALTA"</formula>
    </cfRule>
  </conditionalFormatting>
  <conditionalFormatting sqref="T12 T29:T30 T35:T39">
    <cfRule type="cellIs" dxfId="1297" priority="221" operator="equal">
      <formula>"II"</formula>
    </cfRule>
    <cfRule type="cellIs" dxfId="1296" priority="222" operator="equal">
      <formula>"III"</formula>
    </cfRule>
    <cfRule type="cellIs" dxfId="1295" priority="223" operator="equal">
      <formula>"I"</formula>
    </cfRule>
    <cfRule type="cellIs" dxfId="1294" priority="224" operator="equal">
      <formula>"IV"</formula>
    </cfRule>
  </conditionalFormatting>
  <conditionalFormatting sqref="U12 U29:U30 U35:U39">
    <cfRule type="containsText" dxfId="1293" priority="218" operator="containsText" text="Mejorable">
      <formula>NOT(ISERROR(SEARCH("Mejorable",U12)))</formula>
    </cfRule>
    <cfRule type="containsText" dxfId="1292" priority="219" operator="containsText" text="Aceptable.">
      <formula>NOT(ISERROR(SEARCH("Aceptable.",U12)))</formula>
    </cfRule>
    <cfRule type="containsText" dxfId="1291" priority="220" operator="containsText" text="Aceptable con control específico">
      <formula>NOT(ISERROR(SEARCH("Aceptable con control específico",U12)))</formula>
    </cfRule>
  </conditionalFormatting>
  <conditionalFormatting sqref="V39">
    <cfRule type="containsText" dxfId="1290" priority="238" operator="containsText" text="Aceptable con control específico">
      <formula>NOT(ISERROR(SEARCH(("Aceptable con control específico"),(V39))))</formula>
    </cfRule>
    <cfRule type="cellIs" dxfId="1289" priority="239" stopIfTrue="1" operator="equal">
      <formula>"Aceptable"</formula>
    </cfRule>
  </conditionalFormatting>
  <conditionalFormatting sqref="S20 P20:Q20">
    <cfRule type="cellIs" dxfId="1288" priority="163" operator="equal">
      <formula>"MEDIA"</formula>
    </cfRule>
    <cfRule type="cellIs" dxfId="1287" priority="164" operator="equal">
      <formula>"BAJA"</formula>
    </cfRule>
    <cfRule type="cellIs" dxfId="1286" priority="165" operator="equal">
      <formula>"MUY ALTA"</formula>
    </cfRule>
  </conditionalFormatting>
  <conditionalFormatting sqref="T20">
    <cfRule type="cellIs" dxfId="1285" priority="169" operator="equal">
      <formula>"II"</formula>
    </cfRule>
    <cfRule type="cellIs" dxfId="1284" priority="170" operator="equal">
      <formula>"III"</formula>
    </cfRule>
    <cfRule type="cellIs" dxfId="1283" priority="171" operator="equal">
      <formula>"I"</formula>
    </cfRule>
    <cfRule type="cellIs" dxfId="1282" priority="172" operator="equal">
      <formula>"IV"</formula>
    </cfRule>
  </conditionalFormatting>
  <conditionalFormatting sqref="U20">
    <cfRule type="containsText" dxfId="1281" priority="166" operator="containsText" text="Mejorable">
      <formula>NOT(ISERROR(SEARCH("Mejorable",U20)))</formula>
    </cfRule>
    <cfRule type="containsText" dxfId="1280" priority="167" operator="containsText" text="Aceptable.">
      <formula>NOT(ISERROR(SEARCH("Aceptable.",U20)))</formula>
    </cfRule>
    <cfRule type="containsText" dxfId="1279" priority="168" operator="containsText" text="Aceptable con control específico">
      <formula>NOT(ISERROR(SEARCH("Aceptable con control específico",U20)))</formula>
    </cfRule>
  </conditionalFormatting>
  <conditionalFormatting sqref="P21:Q21 S21">
    <cfRule type="cellIs" dxfId="1278" priority="160" operator="equal">
      <formula>"MEDIA"</formula>
    </cfRule>
    <cfRule type="cellIs" dxfId="1277" priority="161" operator="equal">
      <formula>"BAJA"</formula>
    </cfRule>
    <cfRule type="cellIs" dxfId="1276" priority="162" operator="equal">
      <formula>"MUY ALTA"</formula>
    </cfRule>
  </conditionalFormatting>
  <conditionalFormatting sqref="T21">
    <cfRule type="cellIs" dxfId="1275" priority="153" operator="equal">
      <formula>"II"</formula>
    </cfRule>
    <cfRule type="cellIs" dxfId="1274" priority="154" operator="equal">
      <formula>"III"</formula>
    </cfRule>
    <cfRule type="cellIs" dxfId="1273" priority="155" operator="equal">
      <formula>"I"</formula>
    </cfRule>
    <cfRule type="cellIs" dxfId="1272" priority="156" operator="equal">
      <formula>"IV"</formula>
    </cfRule>
  </conditionalFormatting>
  <conditionalFormatting sqref="U21">
    <cfRule type="containsText" dxfId="1271" priority="157" operator="containsText" text="Mejorable">
      <formula>NOT(ISERROR(SEARCH("Mejorable",U21)))</formula>
    </cfRule>
    <cfRule type="containsText" dxfId="1270" priority="158" operator="containsText" text="Aceptable.">
      <formula>NOT(ISERROR(SEARCH("Aceptable.",U21)))</formula>
    </cfRule>
    <cfRule type="containsText" dxfId="1269" priority="159" operator="containsText" text="Aceptable con control específico">
      <formula>NOT(ISERROR(SEARCH("Aceptable con control específico",U21)))</formula>
    </cfRule>
  </conditionalFormatting>
  <conditionalFormatting sqref="P22:Q22 S22">
    <cfRule type="cellIs" dxfId="1268" priority="150" operator="equal">
      <formula>"MEDIA"</formula>
    </cfRule>
    <cfRule type="cellIs" dxfId="1267" priority="151" operator="equal">
      <formula>"BAJA"</formula>
    </cfRule>
    <cfRule type="cellIs" dxfId="1266" priority="152" operator="equal">
      <formula>"MUY ALTA"</formula>
    </cfRule>
  </conditionalFormatting>
  <conditionalFormatting sqref="T22">
    <cfRule type="cellIs" dxfId="1265" priority="146" operator="equal">
      <formula>"II"</formula>
    </cfRule>
    <cfRule type="cellIs" dxfId="1264" priority="146" operator="equal">
      <formula>"III"</formula>
    </cfRule>
    <cfRule type="cellIs" dxfId="1263" priority="146" operator="equal">
      <formula>"I"</formula>
    </cfRule>
    <cfRule type="cellIs" dxfId="1262" priority="146" operator="equal">
      <formula>"IV"</formula>
    </cfRule>
  </conditionalFormatting>
  <conditionalFormatting sqref="U22">
    <cfRule type="containsText" dxfId="1261" priority="147" operator="containsText" text="Mejorable">
      <formula>NOT(ISERROR(SEARCH("Mejorable",U22)))</formula>
    </cfRule>
    <cfRule type="containsText" dxfId="1260" priority="148" operator="containsText" text="Aceptable.">
      <formula>NOT(ISERROR(SEARCH("Aceptable.",U22)))</formula>
    </cfRule>
    <cfRule type="containsText" dxfId="1259" priority="149" operator="containsText" text="Aceptable con control específico">
      <formula>NOT(ISERROR(SEARCH("Aceptable con control específico",U22)))</formula>
    </cfRule>
  </conditionalFormatting>
  <conditionalFormatting sqref="P24:Q24 S24">
    <cfRule type="cellIs" dxfId="1258" priority="140" operator="equal">
      <formula>"MEDIA"</formula>
    </cfRule>
    <cfRule type="cellIs" dxfId="1257" priority="141" operator="equal">
      <formula>"BAJA"</formula>
    </cfRule>
    <cfRule type="cellIs" dxfId="1256" priority="142" operator="equal">
      <formula>"MUY ALTA"</formula>
    </cfRule>
  </conditionalFormatting>
  <conditionalFormatting sqref="T24">
    <cfRule type="cellIs" dxfId="1255" priority="133" operator="equal">
      <formula>"II"</formula>
    </cfRule>
    <cfRule type="cellIs" dxfId="1254" priority="134" operator="equal">
      <formula>"III"</formula>
    </cfRule>
    <cfRule type="cellIs" dxfId="1253" priority="135" operator="equal">
      <formula>"I"</formula>
    </cfRule>
    <cfRule type="cellIs" dxfId="1252" priority="136" operator="equal">
      <formula>"IV"</formula>
    </cfRule>
  </conditionalFormatting>
  <conditionalFormatting sqref="U24">
    <cfRule type="containsText" dxfId="1251" priority="137" operator="containsText" text="Mejorable">
      <formula>NOT(ISERROR(SEARCH("Mejorable",U24)))</formula>
    </cfRule>
    <cfRule type="containsText" dxfId="1250" priority="138" operator="containsText" text="Aceptable.">
      <formula>NOT(ISERROR(SEARCH("Aceptable.",U24)))</formula>
    </cfRule>
    <cfRule type="containsText" dxfId="1249" priority="139" operator="containsText" text="Aceptable con control específico">
      <formula>NOT(ISERROR(SEARCH("Aceptable con control específico",U24)))</formula>
    </cfRule>
  </conditionalFormatting>
  <conditionalFormatting sqref="P23:Q23 S23">
    <cfRule type="cellIs" dxfId="1248" priority="127" operator="equal">
      <formula>"MEDIA"</formula>
    </cfRule>
    <cfRule type="cellIs" dxfId="1247" priority="128" operator="equal">
      <formula>"BAJA"</formula>
    </cfRule>
    <cfRule type="cellIs" dxfId="1246" priority="129" operator="equal">
      <formula>"MUY ALTA"</formula>
    </cfRule>
  </conditionalFormatting>
  <conditionalFormatting sqref="T23">
    <cfRule type="cellIs" dxfId="1245" priority="123" operator="equal">
      <formula>"II"</formula>
    </cfRule>
  </conditionalFormatting>
  <conditionalFormatting sqref="U23">
    <cfRule type="containsText" dxfId="1244" priority="124" operator="containsText" text="Mejorable">
      <formula>NOT(ISERROR(SEARCH("Mejorable",U23)))</formula>
    </cfRule>
    <cfRule type="containsText" dxfId="1243" priority="125" operator="containsText" text="Aceptable.">
      <formula>NOT(ISERROR(SEARCH("Aceptable.",U23)))</formula>
    </cfRule>
    <cfRule type="containsText" dxfId="1242" priority="126" operator="containsText" text="Aceptable con control específico">
      <formula>NOT(ISERROR(SEARCH("Aceptable con control específico",U23)))</formula>
    </cfRule>
  </conditionalFormatting>
  <conditionalFormatting sqref="P25:Q25 S25">
    <cfRule type="cellIs" dxfId="1241" priority="120" operator="equal">
      <formula>"MEDIA"</formula>
    </cfRule>
    <cfRule type="cellIs" dxfId="1240" priority="121" operator="equal">
      <formula>"BAJA"</formula>
    </cfRule>
    <cfRule type="cellIs" dxfId="1239" priority="122" operator="equal">
      <formula>"MUY ALTA"</formula>
    </cfRule>
  </conditionalFormatting>
  <conditionalFormatting sqref="T25">
    <cfRule type="cellIs" dxfId="1238" priority="113" operator="equal">
      <formula>"II"</formula>
    </cfRule>
    <cfRule type="cellIs" dxfId="1237" priority="114" operator="equal">
      <formula>"III"</formula>
    </cfRule>
    <cfRule type="cellIs" dxfId="1236" priority="115" operator="equal">
      <formula>"I"</formula>
    </cfRule>
    <cfRule type="cellIs" dxfId="1235" priority="116" operator="equal">
      <formula>"IV"</formula>
    </cfRule>
  </conditionalFormatting>
  <conditionalFormatting sqref="U25">
    <cfRule type="containsText" dxfId="1234" priority="117" operator="containsText" text="Mejorable">
      <formula>NOT(ISERROR(SEARCH("Mejorable",U25)))</formula>
    </cfRule>
    <cfRule type="containsText" dxfId="1233" priority="118" operator="containsText" text="Aceptable.">
      <formula>NOT(ISERROR(SEARCH("Aceptable.",U25)))</formula>
    </cfRule>
    <cfRule type="containsText" dxfId="1232" priority="119" operator="containsText" text="Aceptable con control específico">
      <formula>NOT(ISERROR(SEARCH("Aceptable con control específico",U25)))</formula>
    </cfRule>
  </conditionalFormatting>
  <conditionalFormatting sqref="P26:Q26 S26">
    <cfRule type="cellIs" dxfId="1231" priority="103" operator="equal">
      <formula>"MEDIA"</formula>
    </cfRule>
    <cfRule type="cellIs" dxfId="1230" priority="104" operator="equal">
      <formula>"BAJA"</formula>
    </cfRule>
    <cfRule type="cellIs" dxfId="1229" priority="105" operator="equal">
      <formula>"MUY ALTA"</formula>
    </cfRule>
  </conditionalFormatting>
  <conditionalFormatting sqref="T26">
    <cfRule type="cellIs" dxfId="1228" priority="109" operator="equal">
      <formula>"II"</formula>
    </cfRule>
    <cfRule type="cellIs" dxfId="1227" priority="110" operator="equal">
      <formula>"III"</formula>
    </cfRule>
    <cfRule type="cellIs" dxfId="1226" priority="111" operator="equal">
      <formula>"I"</formula>
    </cfRule>
    <cfRule type="cellIs" dxfId="1225" priority="112" operator="equal">
      <formula>"IV"</formula>
    </cfRule>
  </conditionalFormatting>
  <conditionalFormatting sqref="U26">
    <cfRule type="containsText" dxfId="1224" priority="106" operator="containsText" text="Mejorable">
      <formula>NOT(ISERROR(SEARCH("Mejorable",U26)))</formula>
    </cfRule>
    <cfRule type="containsText" dxfId="1223" priority="107" operator="containsText" text="Aceptable.">
      <formula>NOT(ISERROR(SEARCH("Aceptable.",U26)))</formula>
    </cfRule>
    <cfRule type="containsText" dxfId="1222" priority="108" operator="containsText" text="Aceptable con control específico">
      <formula>NOT(ISERROR(SEARCH("Aceptable con control específico",U26)))</formula>
    </cfRule>
  </conditionalFormatting>
  <conditionalFormatting sqref="P27:Q27 S27">
    <cfRule type="cellIs" dxfId="1221" priority="100" operator="equal">
      <formula>"MEDIA"</formula>
    </cfRule>
    <cfRule type="cellIs" dxfId="1220" priority="101" operator="equal">
      <formula>"BAJA"</formula>
    </cfRule>
    <cfRule type="cellIs" dxfId="1219" priority="102" operator="equal">
      <formula>"MUY ALTA"</formula>
    </cfRule>
  </conditionalFormatting>
  <conditionalFormatting sqref="T27">
    <cfRule type="cellIs" dxfId="1218" priority="93" operator="equal">
      <formula>"II"</formula>
    </cfRule>
    <cfRule type="cellIs" dxfId="1217" priority="94" operator="equal">
      <formula>"III"</formula>
    </cfRule>
    <cfRule type="cellIs" dxfId="1216" priority="95" operator="equal">
      <formula>"I"</formula>
    </cfRule>
    <cfRule type="cellIs" dxfId="1215" priority="96" operator="equal">
      <formula>"IV"</formula>
    </cfRule>
  </conditionalFormatting>
  <conditionalFormatting sqref="U27">
    <cfRule type="containsText" dxfId="1214" priority="97" operator="containsText" text="Mejorable">
      <formula>NOT(ISERROR(SEARCH("Mejorable",U27)))</formula>
    </cfRule>
    <cfRule type="containsText" dxfId="1213" priority="98" operator="containsText" text="Aceptable.">
      <formula>NOT(ISERROR(SEARCH("Aceptable.",U27)))</formula>
    </cfRule>
    <cfRule type="containsText" dxfId="1212" priority="99" operator="containsText" text="Aceptable con control específico">
      <formula>NOT(ISERROR(SEARCH("Aceptable con control específico",U27)))</formula>
    </cfRule>
  </conditionalFormatting>
  <conditionalFormatting sqref="P28:Q28 S28">
    <cfRule type="cellIs" dxfId="1211" priority="90" operator="equal">
      <formula>"MEDIA"</formula>
    </cfRule>
    <cfRule type="cellIs" dxfId="1210" priority="91" operator="equal">
      <formula>"BAJA"</formula>
    </cfRule>
    <cfRule type="cellIs" dxfId="1209" priority="92" operator="equal">
      <formula>"MUY ALTA"</formula>
    </cfRule>
  </conditionalFormatting>
  <conditionalFormatting sqref="T28">
    <cfRule type="cellIs" dxfId="1208" priority="83" operator="equal">
      <formula>"II"</formula>
    </cfRule>
    <cfRule type="cellIs" dxfId="1207" priority="84" operator="equal">
      <formula>"III"</formula>
    </cfRule>
    <cfRule type="cellIs" dxfId="1206" priority="85" operator="equal">
      <formula>"I"</formula>
    </cfRule>
    <cfRule type="cellIs" dxfId="1205" priority="86" operator="equal">
      <formula>"IV"</formula>
    </cfRule>
  </conditionalFormatting>
  <conditionalFormatting sqref="U28">
    <cfRule type="containsText" dxfId="1204" priority="87" operator="containsText" text="Mejorable">
      <formula>NOT(ISERROR(SEARCH("Mejorable",U28)))</formula>
    </cfRule>
    <cfRule type="containsText" dxfId="1203" priority="88" operator="containsText" text="Aceptable.">
      <formula>NOT(ISERROR(SEARCH("Aceptable.",U28)))</formula>
    </cfRule>
    <cfRule type="containsText" dxfId="1202" priority="89" operator="containsText" text="Aceptable con control específico">
      <formula>NOT(ISERROR(SEARCH("Aceptable con control específico",U28)))</formula>
    </cfRule>
  </conditionalFormatting>
  <conditionalFormatting sqref="P31 S31:T31">
    <cfRule type="cellIs" dxfId="1201" priority="80" operator="equal">
      <formula>"MEDIA"</formula>
    </cfRule>
    <cfRule type="cellIs" dxfId="1200" priority="81" operator="equal">
      <formula>"BAJA"</formula>
    </cfRule>
    <cfRule type="cellIs" dxfId="1199" priority="82" operator="equal">
      <formula>"MUY ALTA"</formula>
    </cfRule>
  </conditionalFormatting>
  <conditionalFormatting sqref="Q31">
    <cfRule type="cellIs" dxfId="1198" priority="74" operator="equal">
      <formula>"MEDIA"</formula>
    </cfRule>
    <cfRule type="cellIs" dxfId="1197" priority="75" operator="equal">
      <formula>"BAJA"</formula>
    </cfRule>
    <cfRule type="cellIs" dxfId="1196" priority="76" operator="equal">
      <formula>"MUY ALTA"</formula>
    </cfRule>
  </conditionalFormatting>
  <conditionalFormatting sqref="T31">
    <cfRule type="cellIs" dxfId="1195" priority="70" operator="equal">
      <formula>"II"</formula>
    </cfRule>
    <cfRule type="cellIs" dxfId="1194" priority="71" operator="equal">
      <formula>"III"</formula>
    </cfRule>
    <cfRule type="cellIs" dxfId="1193" priority="72" operator="equal">
      <formula>"I"</formula>
    </cfRule>
    <cfRule type="cellIs" dxfId="1192" priority="73" operator="equal">
      <formula>"IV"</formula>
    </cfRule>
  </conditionalFormatting>
  <conditionalFormatting sqref="U31">
    <cfRule type="containsText" dxfId="1191" priority="77" operator="containsText" text="Mejorable">
      <formula>NOT(ISERROR(SEARCH("Mejorable",U31)))</formula>
    </cfRule>
    <cfRule type="containsText" dxfId="1190" priority="78" operator="containsText" text="Aceptable.">
      <formula>NOT(ISERROR(SEARCH("Aceptable.",U31)))</formula>
    </cfRule>
    <cfRule type="containsText" dxfId="1189" priority="79" operator="containsText" text="Aceptable con control específico">
      <formula>NOT(ISERROR(SEARCH("Aceptable con control específico",U31)))</formula>
    </cfRule>
  </conditionalFormatting>
  <conditionalFormatting sqref="P32:Q32 S32">
    <cfRule type="cellIs" dxfId="1188" priority="60" operator="equal">
      <formula>"MEDIA"</formula>
    </cfRule>
    <cfRule type="cellIs" dxfId="1187" priority="61" operator="equal">
      <formula>"BAJA"</formula>
    </cfRule>
    <cfRule type="cellIs" dxfId="1186" priority="62" operator="equal">
      <formula>"MUY ALTA"</formula>
    </cfRule>
  </conditionalFormatting>
  <conditionalFormatting sqref="T32">
    <cfRule type="cellIs" dxfId="1185" priority="66" operator="equal">
      <formula>"II"</formula>
    </cfRule>
    <cfRule type="cellIs" dxfId="1184" priority="67" operator="equal">
      <formula>"III"</formula>
    </cfRule>
    <cfRule type="cellIs" dxfId="1183" priority="68" operator="equal">
      <formula>"I"</formula>
    </cfRule>
    <cfRule type="cellIs" dxfId="1182" priority="69" operator="equal">
      <formula>"IV"</formula>
    </cfRule>
  </conditionalFormatting>
  <conditionalFormatting sqref="U32">
    <cfRule type="containsText" dxfId="1181" priority="63" operator="containsText" text="Mejorable">
      <formula>NOT(ISERROR(SEARCH("Mejorable",U32)))</formula>
    </cfRule>
    <cfRule type="containsText" dxfId="1180" priority="64" operator="containsText" text="Aceptable.">
      <formula>NOT(ISERROR(SEARCH("Aceptable.",U32)))</formula>
    </cfRule>
    <cfRule type="containsText" dxfId="1179" priority="65" operator="containsText" text="Aceptable con control específico">
      <formula>NOT(ISERROR(SEARCH("Aceptable con control específico",U32)))</formula>
    </cfRule>
  </conditionalFormatting>
  <conditionalFormatting sqref="W11:AA11 G11:S11">
    <cfRule type="cellIs" dxfId="1178" priority="56" operator="equal">
      <formula>"MEDIA"</formula>
    </cfRule>
    <cfRule type="cellIs" dxfId="1177" priority="57" operator="equal">
      <formula>"BAJA"</formula>
    </cfRule>
    <cfRule type="cellIs" dxfId="1176" priority="58" operator="equal">
      <formula>"MUY ALTA"</formula>
    </cfRule>
  </conditionalFormatting>
  <conditionalFormatting sqref="T11">
    <cfRule type="cellIs" dxfId="1175" priority="49" operator="equal">
      <formula>"II"</formula>
    </cfRule>
    <cfRule type="cellIs" dxfId="1174" priority="50" operator="equal">
      <formula>"III"</formula>
    </cfRule>
    <cfRule type="cellIs" dxfId="1173" priority="51" operator="equal">
      <formula>"I"</formula>
    </cfRule>
    <cfRule type="cellIs" dxfId="1172" priority="52" operator="equal">
      <formula>"IV"</formula>
    </cfRule>
  </conditionalFormatting>
  <conditionalFormatting sqref="U11">
    <cfRule type="containsText" dxfId="1171" priority="53" operator="containsText" text="Mejorable">
      <formula>NOT(ISERROR(SEARCH("Mejorable",U11)))</formula>
    </cfRule>
    <cfRule type="containsText" dxfId="1170" priority="54" operator="containsText" text="Aceptable.">
      <formula>NOT(ISERROR(SEARCH("Aceptable.",U11)))</formula>
    </cfRule>
    <cfRule type="containsText" dxfId="1169" priority="55" operator="containsText" text="Aceptable con control específico">
      <formula>NOT(ISERROR(SEARCH("Aceptable con control específico",U11)))</formula>
    </cfRule>
  </conditionalFormatting>
  <conditionalFormatting sqref="W11 Z11:AA11">
    <cfRule type="cellIs" dxfId="1168" priority="59" operator="equal">
      <formula>"ALTA"</formula>
    </cfRule>
  </conditionalFormatting>
  <conditionalFormatting sqref="T33">
    <cfRule type="cellIs" dxfId="1167" priority="43" operator="equal">
      <formula>"II"</formula>
    </cfRule>
    <cfRule type="cellIs" dxfId="1166" priority="44" operator="equal">
      <formula>"III"</formula>
    </cfRule>
    <cfRule type="cellIs" dxfId="1165" priority="45" operator="equal">
      <formula>"I"</formula>
    </cfRule>
    <cfRule type="cellIs" dxfId="1164" priority="46" operator="equal">
      <formula>"IV"</formula>
    </cfRule>
  </conditionalFormatting>
  <conditionalFormatting sqref="U33">
    <cfRule type="containsText" dxfId="1163" priority="40" operator="containsText" text="Mejorable">
      <formula>NOT(ISERROR(SEARCH("Mejorable",U33)))</formula>
    </cfRule>
    <cfRule type="containsText" dxfId="1162" priority="41" operator="containsText" text="Aceptable.">
      <formula>NOT(ISERROR(SEARCH("Aceptable.",U33)))</formula>
    </cfRule>
    <cfRule type="containsText" dxfId="1161" priority="42" operator="containsText" text="Aceptable con control específico">
      <formula>NOT(ISERROR(SEARCH("Aceptable con control específico",U33)))</formula>
    </cfRule>
  </conditionalFormatting>
  <conditionalFormatting sqref="T34">
    <cfRule type="cellIs" dxfId="1160" priority="34" operator="equal">
      <formula>"II"</formula>
    </cfRule>
    <cfRule type="cellIs" dxfId="1159" priority="35" operator="equal">
      <formula>"III"</formula>
    </cfRule>
    <cfRule type="cellIs" dxfId="1158" priority="36" operator="equal">
      <formula>"I"</formula>
    </cfRule>
    <cfRule type="cellIs" dxfId="1157" priority="37" operator="equal">
      <formula>"IV"</formula>
    </cfRule>
  </conditionalFormatting>
  <conditionalFormatting sqref="U34">
    <cfRule type="containsText" dxfId="1156" priority="31" operator="containsText" text="Mejorable">
      <formula>NOT(ISERROR(SEARCH("Mejorable",U34)))</formula>
    </cfRule>
    <cfRule type="containsText" dxfId="1155" priority="32" operator="containsText" text="Aceptable.">
      <formula>NOT(ISERROR(SEARCH("Aceptable.",U34)))</formula>
    </cfRule>
    <cfRule type="containsText" dxfId="1154" priority="33" operator="containsText" text="Aceptable con control específico">
      <formula>NOT(ISERROR(SEARCH("Aceptable con control específico",U34)))</formula>
    </cfRule>
  </conditionalFormatting>
  <conditionalFormatting sqref="P19:Q19 S19">
    <cfRule type="cellIs" dxfId="1153" priority="11" operator="equal">
      <formula>"MEDIA"</formula>
    </cfRule>
    <cfRule type="cellIs" dxfId="1152" priority="12" operator="equal">
      <formula>"BAJA"</formula>
    </cfRule>
    <cfRule type="cellIs" dxfId="1151" priority="13" operator="equal">
      <formula>"MUY ALTA"</formula>
    </cfRule>
  </conditionalFormatting>
  <conditionalFormatting sqref="T19">
    <cfRule type="cellIs" dxfId="1150" priority="14" operator="equal">
      <formula>"II"</formula>
    </cfRule>
    <cfRule type="cellIs" dxfId="1149" priority="15" operator="equal">
      <formula>"III"</formula>
    </cfRule>
    <cfRule type="cellIs" dxfId="1148" priority="16" operator="equal">
      <formula>"I"</formula>
    </cfRule>
    <cfRule type="cellIs" dxfId="1147" priority="17" operator="equal">
      <formula>"IV"</formula>
    </cfRule>
  </conditionalFormatting>
  <conditionalFormatting sqref="U19">
    <cfRule type="containsText" dxfId="1146" priority="18" operator="containsText" text="Mejorable">
      <formula>NOT(ISERROR(SEARCH("Mejorable",U19)))</formula>
    </cfRule>
    <cfRule type="containsText" dxfId="1145" priority="19" operator="containsText" text="Aceptable.">
      <formula>NOT(ISERROR(SEARCH("Aceptable.",U19)))</formula>
    </cfRule>
    <cfRule type="containsText" dxfId="1144" priority="20" operator="containsText" text="Aceptable con control específico">
      <formula>NOT(ISERROR(SEARCH("Aceptable con control específico",U19)))</formula>
    </cfRule>
  </conditionalFormatting>
  <conditionalFormatting sqref="P13:Q18 S13:S18">
    <cfRule type="cellIs" dxfId="1143" priority="5" operator="equal">
      <formula>"MEDIA"</formula>
    </cfRule>
    <cfRule type="cellIs" dxfId="1142" priority="6" operator="equal">
      <formula>"BAJA"</formula>
    </cfRule>
    <cfRule type="cellIs" dxfId="1141" priority="7" operator="equal">
      <formula>"MUY ALTA"</formula>
    </cfRule>
  </conditionalFormatting>
  <conditionalFormatting sqref="T13:T18">
    <cfRule type="cellIs" dxfId="1140" priority="1" operator="equal">
      <formula>"II"</formula>
    </cfRule>
    <cfRule type="cellIs" dxfId="1139" priority="4" operator="equal">
      <formula>"III"</formula>
    </cfRule>
    <cfRule type="cellIs" dxfId="1138" priority="240" operator="equal">
      <formula>"I"</formula>
    </cfRule>
    <cfRule type="cellIs" dxfId="1137" priority="240" operator="equal">
      <formula>"IV"</formula>
    </cfRule>
  </conditionalFormatting>
  <conditionalFormatting sqref="U13:U18">
    <cfRule type="containsText" dxfId="1136" priority="2" operator="containsText" text="Mejorable">
      <formula>NOT(ISERROR(SEARCH("Mejorable",U13)))</formula>
    </cfRule>
    <cfRule type="containsText" dxfId="1135" priority="3" operator="containsText" text="Aceptable.">
      <formula>NOT(ISERROR(SEARCH("Aceptable.",U13)))</formula>
    </cfRule>
    <cfRule type="containsText" dxfId="1134" priority="241" operator="containsText" text="Aceptable con control específico">
      <formula>NOT(ISERROR(SEARCH("Aceptable con control específico",U13)))</formula>
    </cfRule>
  </conditionalFormatting>
  <dataValidations count="3">
    <dataValidation type="list" allowBlank="1" showInputMessage="1" showErrorMessage="1" sqref="R19">
      <formula1>"10,25,60,100"</formula1>
    </dataValidation>
    <dataValidation type="list" allowBlank="1" showInputMessage="1" showErrorMessage="1" sqref="N19">
      <formula1>"2,6,10"</formula1>
    </dataValidation>
    <dataValidation type="list" errorStyle="warning" allowBlank="1" showInputMessage="1" showErrorMessage="1" errorTitle="COLOQUE SOLO" error="1,2,3, O 4" sqref="O19">
      <formula1>"4,3,2,1"</formula1>
    </dataValidation>
  </dataValidations>
  <pageMargins left="0.7" right="0.7" top="0.75" bottom="0.75" header="0.3" footer="0.3"/>
  <pageSetup scale="1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1:AC363"/>
  <sheetViews>
    <sheetView view="pageBreakPreview" topLeftCell="A7" zoomScale="86" zoomScaleNormal="71" zoomScaleSheetLayoutView="86" workbookViewId="0">
      <pane ySplit="4" topLeftCell="A11" activePane="bottomLeft" state="frozen"/>
      <selection activeCell="D13" sqref="D13"/>
      <selection pane="bottomLeft" activeCell="E12" sqref="E12"/>
    </sheetView>
  </sheetViews>
  <sheetFormatPr baseColWidth="10" defaultColWidth="11.42578125" defaultRowHeight="15"/>
  <cols>
    <col min="1" max="1" width="2" style="127" customWidth="1"/>
    <col min="2" max="2" width="27.28515625" style="127" customWidth="1"/>
    <col min="3" max="3" width="15.28515625" style="127" customWidth="1"/>
    <col min="4" max="4" width="22.85546875" style="127" customWidth="1"/>
    <col min="5" max="5" width="32.85546875" style="124" customWidth="1"/>
    <col min="6" max="6" width="16" style="129" customWidth="1"/>
    <col min="7" max="7" width="19.85546875" style="127" customWidth="1"/>
    <col min="8" max="8" width="26.85546875" style="127" customWidth="1"/>
    <col min="9" max="9" width="37.5703125" style="127" customWidth="1"/>
    <col min="10" max="10" width="21.85546875" style="127" customWidth="1"/>
    <col min="11" max="11" width="22.85546875" style="127" customWidth="1"/>
    <col min="12" max="12" width="32.85546875" style="127" customWidth="1"/>
    <col min="13" max="13" width="22.85546875" style="127" customWidth="1"/>
    <col min="14" max="14" width="7" style="127" customWidth="1"/>
    <col min="15" max="15" width="7.85546875" style="127" customWidth="1"/>
    <col min="16" max="16" width="7.140625" style="127" customWidth="1"/>
    <col min="17" max="17" width="7.7109375" style="127" customWidth="1"/>
    <col min="18" max="18" width="4.7109375" style="127" customWidth="1"/>
    <col min="19" max="19" width="4.85546875" style="127" customWidth="1"/>
    <col min="20" max="20" width="5.85546875" style="127" customWidth="1"/>
    <col min="21" max="21" width="15.42578125" style="127" customWidth="1"/>
    <col min="22" max="22" width="6" style="127" customWidth="1"/>
    <col min="23" max="24" width="16.42578125" style="127" customWidth="1"/>
    <col min="25" max="25" width="17.7109375" style="127" customWidth="1"/>
    <col min="26" max="26" width="24.5703125" style="130" customWidth="1"/>
    <col min="27" max="27" width="16.5703125" style="127" customWidth="1"/>
    <col min="28" max="29" width="11.42578125" style="127"/>
    <col min="30" max="16384" width="11.42578125" style="242"/>
  </cols>
  <sheetData>
    <row r="1" spans="1:29" ht="10.5" customHeight="1" thickBot="1">
      <c r="A1" s="123"/>
      <c r="B1" s="123"/>
      <c r="C1" s="123"/>
      <c r="D1" s="123"/>
      <c r="F1" s="125"/>
      <c r="G1" s="123"/>
      <c r="H1" s="123"/>
      <c r="I1" s="123"/>
      <c r="J1" s="123"/>
      <c r="K1" s="123"/>
      <c r="L1" s="123"/>
      <c r="M1" s="123"/>
      <c r="N1" s="123"/>
      <c r="O1" s="123"/>
      <c r="P1" s="123"/>
      <c r="Q1" s="123"/>
      <c r="R1" s="123"/>
      <c r="S1" s="123"/>
      <c r="T1" s="123"/>
      <c r="U1" s="123"/>
      <c r="V1" s="123"/>
      <c r="W1" s="123"/>
      <c r="X1" s="123"/>
      <c r="Y1" s="123"/>
      <c r="Z1" s="126"/>
      <c r="AA1" s="123"/>
      <c r="AB1" s="123"/>
      <c r="AC1" s="123"/>
    </row>
    <row r="2" spans="1:29" ht="21" customHeight="1">
      <c r="B2" s="515"/>
      <c r="C2" s="516"/>
      <c r="D2" s="517"/>
      <c r="E2" s="529" t="s">
        <v>226</v>
      </c>
      <c r="F2" s="530"/>
      <c r="G2" s="530"/>
      <c r="H2" s="530"/>
      <c r="I2" s="530"/>
      <c r="J2" s="530"/>
      <c r="K2" s="530"/>
      <c r="L2" s="530"/>
      <c r="M2" s="530"/>
      <c r="N2" s="530"/>
      <c r="O2" s="530"/>
      <c r="P2" s="530"/>
      <c r="Q2" s="530"/>
      <c r="R2" s="530"/>
      <c r="S2" s="530"/>
      <c r="T2" s="530"/>
      <c r="U2" s="530"/>
      <c r="V2" s="530"/>
      <c r="W2" s="530"/>
      <c r="X2" s="530"/>
      <c r="Y2" s="531"/>
      <c r="Z2" s="511" t="s">
        <v>229</v>
      </c>
      <c r="AA2" s="512"/>
    </row>
    <row r="3" spans="1:29" ht="21" customHeight="1">
      <c r="B3" s="518"/>
      <c r="C3" s="519"/>
      <c r="D3" s="520"/>
      <c r="E3" s="502" t="s">
        <v>281</v>
      </c>
      <c r="F3" s="503"/>
      <c r="G3" s="503"/>
      <c r="H3" s="503"/>
      <c r="I3" s="503"/>
      <c r="J3" s="503"/>
      <c r="K3" s="503"/>
      <c r="L3" s="503"/>
      <c r="M3" s="503"/>
      <c r="N3" s="503"/>
      <c r="O3" s="503"/>
      <c r="P3" s="503"/>
      <c r="Q3" s="503"/>
      <c r="R3" s="503"/>
      <c r="S3" s="503"/>
      <c r="T3" s="503"/>
      <c r="U3" s="503"/>
      <c r="V3" s="503"/>
      <c r="W3" s="503"/>
      <c r="X3" s="503"/>
      <c r="Y3" s="504"/>
      <c r="Z3" s="513" t="s">
        <v>282</v>
      </c>
      <c r="AA3" s="514"/>
    </row>
    <row r="4" spans="1:29" ht="21" customHeight="1">
      <c r="B4" s="518"/>
      <c r="C4" s="519"/>
      <c r="D4" s="520"/>
      <c r="E4" s="532" t="s">
        <v>283</v>
      </c>
      <c r="F4" s="533"/>
      <c r="G4" s="533"/>
      <c r="H4" s="533"/>
      <c r="I4" s="533"/>
      <c r="J4" s="533"/>
      <c r="K4" s="533"/>
      <c r="L4" s="533"/>
      <c r="M4" s="533"/>
      <c r="N4" s="533"/>
      <c r="O4" s="533"/>
      <c r="P4" s="533"/>
      <c r="Q4" s="533"/>
      <c r="R4" s="533"/>
      <c r="S4" s="533"/>
      <c r="T4" s="533"/>
      <c r="U4" s="533"/>
      <c r="V4" s="533"/>
      <c r="W4" s="533"/>
      <c r="X4" s="533"/>
      <c r="Y4" s="534"/>
      <c r="Z4" s="538" t="s">
        <v>284</v>
      </c>
      <c r="AA4" s="539"/>
    </row>
    <row r="5" spans="1:29" ht="21" customHeight="1" thickBot="1">
      <c r="B5" s="521"/>
      <c r="C5" s="522"/>
      <c r="D5" s="523"/>
      <c r="E5" s="535"/>
      <c r="F5" s="536"/>
      <c r="G5" s="536"/>
      <c r="H5" s="536"/>
      <c r="I5" s="536"/>
      <c r="J5" s="536"/>
      <c r="K5" s="536"/>
      <c r="L5" s="536"/>
      <c r="M5" s="536"/>
      <c r="N5" s="536"/>
      <c r="O5" s="536"/>
      <c r="P5" s="536"/>
      <c r="Q5" s="536"/>
      <c r="R5" s="536"/>
      <c r="S5" s="536"/>
      <c r="T5" s="536"/>
      <c r="U5" s="536"/>
      <c r="V5" s="536"/>
      <c r="W5" s="536"/>
      <c r="X5" s="536"/>
      <c r="Y5" s="537"/>
      <c r="Z5" s="505" t="s">
        <v>285</v>
      </c>
      <c r="AA5" s="506"/>
    </row>
    <row r="6" spans="1:29" ht="16.5" customHeight="1">
      <c r="B6" s="128"/>
      <c r="C6" s="154"/>
      <c r="D6" s="154"/>
      <c r="E6" s="115"/>
      <c r="F6" s="115"/>
      <c r="G6" s="115"/>
      <c r="H6" s="115"/>
      <c r="I6" s="115"/>
      <c r="J6" s="115"/>
      <c r="K6" s="115"/>
      <c r="L6" s="115"/>
      <c r="M6" s="115"/>
      <c r="N6" s="115"/>
      <c r="O6" s="115"/>
      <c r="P6" s="115"/>
      <c r="Q6" s="115"/>
      <c r="R6" s="115"/>
      <c r="S6" s="115"/>
      <c r="T6" s="115"/>
      <c r="U6" s="115"/>
      <c r="V6" s="115"/>
      <c r="W6" s="115"/>
      <c r="X6" s="115"/>
      <c r="Y6" s="115"/>
      <c r="Z6" s="116"/>
      <c r="AA6" s="117"/>
    </row>
    <row r="7" spans="1:29" ht="16.5" customHeight="1">
      <c r="B7" s="542" t="s">
        <v>233</v>
      </c>
      <c r="C7" s="543"/>
      <c r="D7" s="543"/>
      <c r="E7" s="488" t="s">
        <v>580</v>
      </c>
      <c r="F7" s="488"/>
      <c r="G7" s="488"/>
      <c r="H7" s="488"/>
      <c r="I7" s="488"/>
      <c r="J7" s="488"/>
      <c r="K7" s="488"/>
      <c r="L7" s="488"/>
      <c r="M7" s="489"/>
      <c r="N7" s="163"/>
      <c r="O7" s="163"/>
      <c r="P7" s="163"/>
      <c r="Q7" s="163"/>
      <c r="R7" s="163"/>
      <c r="S7" s="163"/>
      <c r="T7" s="163"/>
      <c r="U7" s="502" t="s">
        <v>286</v>
      </c>
      <c r="V7" s="503"/>
      <c r="W7" s="504"/>
      <c r="X7" s="490">
        <v>45981</v>
      </c>
      <c r="Y7" s="491"/>
      <c r="Z7" s="164"/>
      <c r="AA7" s="118"/>
    </row>
    <row r="8" spans="1:29" ht="16.5" customHeight="1" thickBot="1">
      <c r="B8" s="165"/>
      <c r="C8" s="166"/>
      <c r="D8" s="166"/>
      <c r="E8" s="163"/>
      <c r="F8" s="163"/>
      <c r="G8" s="163"/>
      <c r="H8" s="163"/>
      <c r="I8" s="163"/>
      <c r="J8" s="163"/>
      <c r="K8" s="163"/>
      <c r="L8" s="163"/>
      <c r="M8" s="163"/>
      <c r="N8" s="163"/>
      <c r="O8" s="163"/>
      <c r="P8" s="163"/>
      <c r="Q8" s="163"/>
      <c r="R8" s="163"/>
      <c r="S8" s="163"/>
      <c r="T8" s="163"/>
      <c r="U8" s="163"/>
      <c r="V8" s="163"/>
      <c r="W8" s="163"/>
      <c r="X8" s="163"/>
      <c r="Y8" s="163"/>
      <c r="Z8" s="164"/>
      <c r="AA8" s="118"/>
    </row>
    <row r="9" spans="1:29" ht="26.25" customHeight="1">
      <c r="B9" s="493" t="s">
        <v>287</v>
      </c>
      <c r="C9" s="540" t="s">
        <v>263</v>
      </c>
      <c r="D9" s="540" t="s">
        <v>490</v>
      </c>
      <c r="E9" s="495" t="s">
        <v>289</v>
      </c>
      <c r="F9" s="495" t="s">
        <v>290</v>
      </c>
      <c r="G9" s="492" t="s">
        <v>291</v>
      </c>
      <c r="H9" s="492"/>
      <c r="I9" s="492"/>
      <c r="J9" s="524" t="s">
        <v>292</v>
      </c>
      <c r="K9" s="526" t="s">
        <v>293</v>
      </c>
      <c r="L9" s="527"/>
      <c r="M9" s="528"/>
      <c r="N9" s="492" t="s">
        <v>294</v>
      </c>
      <c r="O9" s="492"/>
      <c r="P9" s="492"/>
      <c r="Q9" s="492"/>
      <c r="R9" s="492"/>
      <c r="S9" s="492"/>
      <c r="T9" s="492"/>
      <c r="U9" s="162" t="s">
        <v>295</v>
      </c>
      <c r="V9" s="500" t="s">
        <v>20</v>
      </c>
      <c r="W9" s="497" t="s">
        <v>296</v>
      </c>
      <c r="X9" s="497"/>
      <c r="Y9" s="497"/>
      <c r="Z9" s="498"/>
      <c r="AA9" s="499"/>
    </row>
    <row r="10" spans="1:29" ht="73.5" customHeight="1">
      <c r="B10" s="494"/>
      <c r="C10" s="541"/>
      <c r="D10" s="541"/>
      <c r="E10" s="496"/>
      <c r="F10" s="496"/>
      <c r="G10" s="194" t="s">
        <v>297</v>
      </c>
      <c r="H10" s="195" t="s">
        <v>298</v>
      </c>
      <c r="I10" s="194" t="s">
        <v>32</v>
      </c>
      <c r="J10" s="525"/>
      <c r="K10" s="196" t="s">
        <v>32</v>
      </c>
      <c r="L10" s="196" t="s">
        <v>299</v>
      </c>
      <c r="M10" s="196" t="s">
        <v>300</v>
      </c>
      <c r="N10" s="197" t="s">
        <v>301</v>
      </c>
      <c r="O10" s="197" t="s">
        <v>302</v>
      </c>
      <c r="P10" s="197" t="s">
        <v>303</v>
      </c>
      <c r="Q10" s="197" t="s">
        <v>39</v>
      </c>
      <c r="R10" s="197" t="s">
        <v>40</v>
      </c>
      <c r="S10" s="197" t="s">
        <v>41</v>
      </c>
      <c r="T10" s="197" t="s">
        <v>42</v>
      </c>
      <c r="U10" s="195" t="s">
        <v>43</v>
      </c>
      <c r="V10" s="501"/>
      <c r="W10" s="198" t="s">
        <v>44</v>
      </c>
      <c r="X10" s="198" t="s">
        <v>45</v>
      </c>
      <c r="Y10" s="198" t="s">
        <v>304</v>
      </c>
      <c r="Z10" s="198" t="s">
        <v>305</v>
      </c>
      <c r="AA10" s="199" t="s">
        <v>306</v>
      </c>
    </row>
    <row r="11" spans="1:29" s="243" customFormat="1" ht="91.9" customHeight="1">
      <c r="A11" s="161"/>
      <c r="B11" s="279" t="s">
        <v>581</v>
      </c>
      <c r="C11" s="255" t="s">
        <v>308</v>
      </c>
      <c r="D11" s="255" t="s">
        <v>309</v>
      </c>
      <c r="E11" s="255" t="s">
        <v>310</v>
      </c>
      <c r="F11" s="255" t="s">
        <v>311</v>
      </c>
      <c r="G11" s="255" t="s">
        <v>312</v>
      </c>
      <c r="H11" s="255" t="s">
        <v>313</v>
      </c>
      <c r="I11" s="255" t="s">
        <v>314</v>
      </c>
      <c r="J11" s="255" t="s">
        <v>315</v>
      </c>
      <c r="K11" s="255" t="s">
        <v>56</v>
      </c>
      <c r="L11" s="255" t="s">
        <v>316</v>
      </c>
      <c r="M11" s="256" t="s">
        <v>317</v>
      </c>
      <c r="N11" s="255">
        <v>2</v>
      </c>
      <c r="O11" s="255">
        <v>4</v>
      </c>
      <c r="P11" s="255">
        <f>N11*O11</f>
        <v>8</v>
      </c>
      <c r="Q11" s="255" t="str">
        <f>IF(P11&lt;2,"O",IF(P11&lt;=4,"(B)",IF(P11&lt;=8,"(M)",IF(P11&lt;=20,"(A)","(MA)"))))</f>
        <v>(M)</v>
      </c>
      <c r="R11" s="255">
        <v>10</v>
      </c>
      <c r="S11" s="255">
        <f>P11*R11</f>
        <v>80</v>
      </c>
      <c r="T11" s="257" t="str">
        <f>IF(S11&lt;20,"O",IF(S11&lt;=20,"IV",IF(S11&lt;=120,"III",IF(S11&lt;=500,"II","I"))))</f>
        <v>III</v>
      </c>
      <c r="U11" s="258" t="str">
        <f>IF(T11="I","No aceptable",IF(T11="II","Aceptable con control específico",IF(T11="III","Mejorable","Aceptable.")))</f>
        <v>Mejorable</v>
      </c>
      <c r="V11" s="276">
        <v>87</v>
      </c>
      <c r="W11" s="255" t="s">
        <v>318</v>
      </c>
      <c r="X11" s="255" t="s">
        <v>318</v>
      </c>
      <c r="Y11" s="255" t="s">
        <v>318</v>
      </c>
      <c r="Z11" s="255" t="s">
        <v>319</v>
      </c>
      <c r="AA11" s="259" t="s">
        <v>318</v>
      </c>
      <c r="AB11" s="161"/>
      <c r="AC11" s="161"/>
    </row>
    <row r="12" spans="1:29" ht="112.5" customHeight="1">
      <c r="B12" s="202" t="s">
        <v>581</v>
      </c>
      <c r="C12" s="170" t="s">
        <v>308</v>
      </c>
      <c r="D12" s="170" t="s">
        <v>309</v>
      </c>
      <c r="E12" s="170" t="s">
        <v>320</v>
      </c>
      <c r="F12" s="170" t="s">
        <v>311</v>
      </c>
      <c r="G12" s="170" t="s">
        <v>321</v>
      </c>
      <c r="H12" s="170" t="s">
        <v>322</v>
      </c>
      <c r="I12" s="170" t="s">
        <v>323</v>
      </c>
      <c r="J12" s="170" t="s">
        <v>324</v>
      </c>
      <c r="K12" s="170" t="s">
        <v>56</v>
      </c>
      <c r="L12" s="170" t="s">
        <v>505</v>
      </c>
      <c r="M12" s="170" t="s">
        <v>326</v>
      </c>
      <c r="N12" s="170">
        <v>2</v>
      </c>
      <c r="O12" s="170">
        <v>2</v>
      </c>
      <c r="P12" s="170">
        <f t="shared" ref="P12:P31" si="0">N12*O12</f>
        <v>4</v>
      </c>
      <c r="Q12" s="170" t="str">
        <f t="shared" ref="Q12:Q30" si="1">IF(P12&lt;2,"O",IF(P12&lt;=4,"(B)",IF(P12&lt;=8,"(M)",IF(P12&lt;=20,"(A)","(MA)"))))</f>
        <v>(B)</v>
      </c>
      <c r="R12" s="170">
        <v>25</v>
      </c>
      <c r="S12" s="170">
        <f t="shared" ref="S12:S31" si="2">P12*R12</f>
        <v>100</v>
      </c>
      <c r="T12" s="171" t="str">
        <f t="shared" ref="T12:T44" si="3">IF(S12&lt;20,"O",IF(S12&lt;=20,"IV",IF(S12&lt;=120,"III",IF(S12&lt;=500,"II","I"))))</f>
        <v>III</v>
      </c>
      <c r="U12" s="172" t="str">
        <f t="shared" ref="U12:U44" si="4">IF(T12="I","No aceptable",IF(T12="II","Aceptable con control específico",IF(T12="III","Mejorable","Aceptable.")))</f>
        <v>Mejorable</v>
      </c>
      <c r="V12" s="170">
        <v>87</v>
      </c>
      <c r="W12" s="170" t="s">
        <v>318</v>
      </c>
      <c r="X12" s="170" t="s">
        <v>318</v>
      </c>
      <c r="Y12" s="170" t="s">
        <v>318</v>
      </c>
      <c r="Z12" s="170" t="s">
        <v>582</v>
      </c>
      <c r="AA12" s="201" t="s">
        <v>569</v>
      </c>
    </row>
    <row r="13" spans="1:29" ht="112.5" customHeight="1">
      <c r="B13" s="261" t="s">
        <v>583</v>
      </c>
      <c r="C13" s="173" t="s">
        <v>584</v>
      </c>
      <c r="D13" s="173" t="s">
        <v>309</v>
      </c>
      <c r="E13" s="173" t="s">
        <v>329</v>
      </c>
      <c r="F13" s="173" t="s">
        <v>311</v>
      </c>
      <c r="G13" s="252" t="s">
        <v>330</v>
      </c>
      <c r="H13" s="252" t="s">
        <v>331</v>
      </c>
      <c r="I13" s="252" t="s">
        <v>332</v>
      </c>
      <c r="J13" s="252" t="s">
        <v>333</v>
      </c>
      <c r="K13" s="170" t="s">
        <v>334</v>
      </c>
      <c r="L13" s="170" t="s">
        <v>335</v>
      </c>
      <c r="M13" s="249" t="s">
        <v>336</v>
      </c>
      <c r="N13" s="170">
        <v>2</v>
      </c>
      <c r="O13" s="170">
        <v>3</v>
      </c>
      <c r="P13" s="170">
        <f t="shared" si="0"/>
        <v>6</v>
      </c>
      <c r="Q13" s="170" t="str">
        <f t="shared" si="1"/>
        <v>(M)</v>
      </c>
      <c r="R13" s="170">
        <v>10</v>
      </c>
      <c r="S13" s="170">
        <f t="shared" si="2"/>
        <v>60</v>
      </c>
      <c r="T13" s="171" t="str">
        <f t="shared" si="3"/>
        <v>III</v>
      </c>
      <c r="U13" s="172" t="str">
        <f t="shared" si="4"/>
        <v>Mejorable</v>
      </c>
      <c r="V13" s="170">
        <v>87</v>
      </c>
      <c r="W13" s="170" t="s">
        <v>318</v>
      </c>
      <c r="X13" s="170" t="s">
        <v>318</v>
      </c>
      <c r="Y13" s="170" t="s">
        <v>318</v>
      </c>
      <c r="Z13" s="170" t="s">
        <v>337</v>
      </c>
      <c r="AA13" s="201" t="s">
        <v>318</v>
      </c>
    </row>
    <row r="14" spans="1:29" ht="112.5" customHeight="1">
      <c r="B14" s="261" t="s">
        <v>583</v>
      </c>
      <c r="C14" s="173" t="s">
        <v>584</v>
      </c>
      <c r="D14" s="173" t="s">
        <v>309</v>
      </c>
      <c r="E14" s="173" t="s">
        <v>329</v>
      </c>
      <c r="F14" s="173" t="s">
        <v>311</v>
      </c>
      <c r="G14" s="173" t="s">
        <v>338</v>
      </c>
      <c r="H14" s="170" t="s">
        <v>339</v>
      </c>
      <c r="I14" s="252" t="s">
        <v>340</v>
      </c>
      <c r="J14" s="252" t="s">
        <v>341</v>
      </c>
      <c r="K14" s="170" t="s">
        <v>56</v>
      </c>
      <c r="L14" s="170" t="s">
        <v>342</v>
      </c>
      <c r="M14" s="170" t="s">
        <v>56</v>
      </c>
      <c r="N14" s="170">
        <v>6</v>
      </c>
      <c r="O14" s="170">
        <v>3</v>
      </c>
      <c r="P14" s="170">
        <f t="shared" si="0"/>
        <v>18</v>
      </c>
      <c r="Q14" s="170" t="str">
        <f t="shared" si="1"/>
        <v>(A)</v>
      </c>
      <c r="R14" s="170">
        <v>10</v>
      </c>
      <c r="S14" s="170">
        <f t="shared" si="2"/>
        <v>180</v>
      </c>
      <c r="T14" s="171" t="str">
        <f t="shared" si="3"/>
        <v>II</v>
      </c>
      <c r="U14" s="172" t="str">
        <f t="shared" si="4"/>
        <v>Aceptable con control específico</v>
      </c>
      <c r="V14" s="170">
        <v>87</v>
      </c>
      <c r="W14" s="170" t="s">
        <v>318</v>
      </c>
      <c r="X14" s="170" t="s">
        <v>318</v>
      </c>
      <c r="Y14" s="170" t="s">
        <v>318</v>
      </c>
      <c r="Z14" s="252" t="s">
        <v>343</v>
      </c>
      <c r="AA14" s="201" t="s">
        <v>318</v>
      </c>
    </row>
    <row r="15" spans="1:29" ht="112.5" customHeight="1">
      <c r="B15" s="261" t="s">
        <v>583</v>
      </c>
      <c r="C15" s="173" t="s">
        <v>584</v>
      </c>
      <c r="D15" s="173" t="s">
        <v>309</v>
      </c>
      <c r="E15" s="173" t="s">
        <v>329</v>
      </c>
      <c r="F15" s="173" t="s">
        <v>311</v>
      </c>
      <c r="G15" s="173" t="s">
        <v>338</v>
      </c>
      <c r="H15" s="170" t="s">
        <v>344</v>
      </c>
      <c r="I15" s="252" t="s">
        <v>345</v>
      </c>
      <c r="J15" s="252" t="s">
        <v>346</v>
      </c>
      <c r="K15" s="170" t="s">
        <v>56</v>
      </c>
      <c r="L15" s="170" t="s">
        <v>347</v>
      </c>
      <c r="M15" s="170" t="s">
        <v>348</v>
      </c>
      <c r="N15" s="170">
        <v>2</v>
      </c>
      <c r="O15" s="170">
        <v>3</v>
      </c>
      <c r="P15" s="170">
        <f t="shared" si="0"/>
        <v>6</v>
      </c>
      <c r="Q15" s="170" t="str">
        <f t="shared" si="1"/>
        <v>(M)</v>
      </c>
      <c r="R15" s="170">
        <v>10</v>
      </c>
      <c r="S15" s="170">
        <f t="shared" si="2"/>
        <v>60</v>
      </c>
      <c r="T15" s="171" t="str">
        <f t="shared" si="3"/>
        <v>III</v>
      </c>
      <c r="U15" s="172" t="str">
        <f t="shared" si="4"/>
        <v>Mejorable</v>
      </c>
      <c r="V15" s="170">
        <v>87</v>
      </c>
      <c r="W15" s="170" t="s">
        <v>318</v>
      </c>
      <c r="X15" s="170" t="s">
        <v>318</v>
      </c>
      <c r="Y15" s="170" t="s">
        <v>318</v>
      </c>
      <c r="Z15" s="170" t="s">
        <v>349</v>
      </c>
      <c r="AA15" s="201" t="s">
        <v>318</v>
      </c>
    </row>
    <row r="16" spans="1:29" ht="112.5" customHeight="1">
      <c r="B16" s="261" t="s">
        <v>583</v>
      </c>
      <c r="C16" s="173" t="s">
        <v>584</v>
      </c>
      <c r="D16" s="173" t="s">
        <v>309</v>
      </c>
      <c r="E16" s="173" t="s">
        <v>329</v>
      </c>
      <c r="F16" s="173" t="s">
        <v>311</v>
      </c>
      <c r="G16" s="173" t="s">
        <v>338</v>
      </c>
      <c r="H16" s="252" t="s">
        <v>350</v>
      </c>
      <c r="I16" s="252" t="s">
        <v>351</v>
      </c>
      <c r="J16" s="252" t="s">
        <v>352</v>
      </c>
      <c r="K16" s="173" t="s">
        <v>353</v>
      </c>
      <c r="L16" s="170" t="s">
        <v>56</v>
      </c>
      <c r="M16" s="170" t="s">
        <v>354</v>
      </c>
      <c r="N16" s="170">
        <v>6</v>
      </c>
      <c r="O16" s="170">
        <v>4</v>
      </c>
      <c r="P16" s="170">
        <f t="shared" si="0"/>
        <v>24</v>
      </c>
      <c r="Q16" s="170" t="str">
        <f t="shared" si="1"/>
        <v>(MA)</v>
      </c>
      <c r="R16" s="170">
        <v>10</v>
      </c>
      <c r="S16" s="170">
        <f t="shared" si="2"/>
        <v>240</v>
      </c>
      <c r="T16" s="171" t="str">
        <f t="shared" si="3"/>
        <v>II</v>
      </c>
      <c r="U16" s="172" t="str">
        <f t="shared" si="4"/>
        <v>Aceptable con control específico</v>
      </c>
      <c r="V16" s="170">
        <v>87</v>
      </c>
      <c r="W16" s="170" t="s">
        <v>318</v>
      </c>
      <c r="X16" s="170" t="s">
        <v>318</v>
      </c>
      <c r="Y16" s="170" t="s">
        <v>318</v>
      </c>
      <c r="Z16" s="253" t="s">
        <v>355</v>
      </c>
      <c r="AA16" s="201" t="s">
        <v>318</v>
      </c>
    </row>
    <row r="17" spans="1:29" ht="112.5" customHeight="1">
      <c r="B17" s="261" t="s">
        <v>583</v>
      </c>
      <c r="C17" s="173" t="s">
        <v>584</v>
      </c>
      <c r="D17" s="173" t="s">
        <v>309</v>
      </c>
      <c r="E17" s="173" t="s">
        <v>329</v>
      </c>
      <c r="F17" s="173" t="s">
        <v>311</v>
      </c>
      <c r="G17" s="173" t="s">
        <v>338</v>
      </c>
      <c r="H17" s="252" t="s">
        <v>356</v>
      </c>
      <c r="I17" s="252" t="s">
        <v>357</v>
      </c>
      <c r="J17" s="252" t="s">
        <v>358</v>
      </c>
      <c r="K17" s="170" t="s">
        <v>353</v>
      </c>
      <c r="L17" s="170" t="s">
        <v>335</v>
      </c>
      <c r="M17" s="170" t="s">
        <v>348</v>
      </c>
      <c r="N17" s="170">
        <v>6</v>
      </c>
      <c r="O17" s="170">
        <v>3</v>
      </c>
      <c r="P17" s="170">
        <f t="shared" si="0"/>
        <v>18</v>
      </c>
      <c r="Q17" s="170" t="str">
        <f t="shared" si="1"/>
        <v>(A)</v>
      </c>
      <c r="R17" s="170">
        <v>10</v>
      </c>
      <c r="S17" s="170">
        <f t="shared" si="2"/>
        <v>180</v>
      </c>
      <c r="T17" s="171" t="str">
        <f t="shared" si="3"/>
        <v>II</v>
      </c>
      <c r="U17" s="172" t="str">
        <f t="shared" si="4"/>
        <v>Aceptable con control específico</v>
      </c>
      <c r="V17" s="170">
        <v>87</v>
      </c>
      <c r="W17" s="170" t="s">
        <v>318</v>
      </c>
      <c r="X17" s="170" t="s">
        <v>318</v>
      </c>
      <c r="Y17" s="170" t="s">
        <v>318</v>
      </c>
      <c r="Z17" s="253" t="s">
        <v>359</v>
      </c>
      <c r="AA17" s="201" t="s">
        <v>318</v>
      </c>
    </row>
    <row r="18" spans="1:29" ht="225" customHeight="1">
      <c r="B18" s="261" t="s">
        <v>583</v>
      </c>
      <c r="C18" s="173" t="s">
        <v>584</v>
      </c>
      <c r="D18" s="173" t="s">
        <v>309</v>
      </c>
      <c r="E18" s="173" t="s">
        <v>329</v>
      </c>
      <c r="F18" s="173" t="s">
        <v>311</v>
      </c>
      <c r="G18" s="173" t="s">
        <v>338</v>
      </c>
      <c r="H18" s="252" t="s">
        <v>360</v>
      </c>
      <c r="I18" s="252" t="s">
        <v>361</v>
      </c>
      <c r="J18" s="252" t="s">
        <v>362</v>
      </c>
      <c r="K18" s="170" t="s">
        <v>353</v>
      </c>
      <c r="L18" s="170" t="s">
        <v>56</v>
      </c>
      <c r="M18" s="170" t="s">
        <v>363</v>
      </c>
      <c r="N18" s="170">
        <v>6</v>
      </c>
      <c r="O18" s="170">
        <v>3</v>
      </c>
      <c r="P18" s="170">
        <f t="shared" si="0"/>
        <v>18</v>
      </c>
      <c r="Q18" s="170" t="str">
        <f t="shared" si="1"/>
        <v>(A)</v>
      </c>
      <c r="R18" s="170">
        <v>10</v>
      </c>
      <c r="S18" s="170">
        <f t="shared" si="2"/>
        <v>180</v>
      </c>
      <c r="T18" s="171" t="str">
        <f t="shared" si="3"/>
        <v>II</v>
      </c>
      <c r="U18" s="172" t="str">
        <f t="shared" si="4"/>
        <v>Aceptable con control específico</v>
      </c>
      <c r="V18" s="170">
        <v>87</v>
      </c>
      <c r="W18" s="170" t="s">
        <v>318</v>
      </c>
      <c r="X18" s="170" t="s">
        <v>318</v>
      </c>
      <c r="Y18" s="170" t="s">
        <v>318</v>
      </c>
      <c r="Z18" s="253" t="s">
        <v>364</v>
      </c>
      <c r="AA18" s="201" t="s">
        <v>318</v>
      </c>
    </row>
    <row r="19" spans="1:29" s="244" customFormat="1" ht="178.5" customHeight="1">
      <c r="A19" s="229"/>
      <c r="B19" s="200" t="s">
        <v>307</v>
      </c>
      <c r="C19" s="173" t="s">
        <v>308</v>
      </c>
      <c r="D19" s="173" t="s">
        <v>309</v>
      </c>
      <c r="E19" s="173" t="s">
        <v>365</v>
      </c>
      <c r="F19" s="173" t="s">
        <v>311</v>
      </c>
      <c r="G19" s="173" t="s">
        <v>338</v>
      </c>
      <c r="H19" s="252" t="s">
        <v>366</v>
      </c>
      <c r="I19" s="252" t="s">
        <v>367</v>
      </c>
      <c r="J19" s="252" t="s">
        <v>368</v>
      </c>
      <c r="K19" s="170" t="s">
        <v>56</v>
      </c>
      <c r="L19" s="170" t="s">
        <v>369</v>
      </c>
      <c r="M19" s="170" t="s">
        <v>370</v>
      </c>
      <c r="N19" s="170">
        <v>6</v>
      </c>
      <c r="O19" s="170">
        <v>1</v>
      </c>
      <c r="P19" s="170">
        <f t="shared" ref="P19" si="5">+N19*O19</f>
        <v>6</v>
      </c>
      <c r="Q19" s="170" t="str">
        <f t="shared" si="1"/>
        <v>(M)</v>
      </c>
      <c r="R19" s="170">
        <v>10</v>
      </c>
      <c r="S19" s="170">
        <f t="shared" ref="S19" si="6">+P19*R19</f>
        <v>60</v>
      </c>
      <c r="T19" s="171" t="str">
        <f t="shared" ref="T19" si="7">IF(S19&lt;20,"O",IF(S19&lt;=20,"IV",IF(S19&lt;=120,"III",IF(S19&lt;=500,"II","I"))))</f>
        <v>III</v>
      </c>
      <c r="U19" s="172" t="str">
        <f t="shared" ref="U19" si="8">IF(T19="I","No aceptable",IF(T19="II","Aceptable con control específico",IF(T19="III","Mejorable","Aceptable.")))</f>
        <v>Mejorable</v>
      </c>
      <c r="V19" s="170">
        <v>87</v>
      </c>
      <c r="W19" s="170" t="s">
        <v>318</v>
      </c>
      <c r="X19" s="170" t="s">
        <v>318</v>
      </c>
      <c r="Y19" s="170" t="s">
        <v>318</v>
      </c>
      <c r="Z19" s="252" t="s">
        <v>371</v>
      </c>
      <c r="AA19" s="201" t="s">
        <v>318</v>
      </c>
      <c r="AB19" s="229"/>
      <c r="AC19" s="229"/>
    </row>
    <row r="20" spans="1:29" ht="160.15" customHeight="1">
      <c r="B20" s="202" t="s">
        <v>581</v>
      </c>
      <c r="C20" s="170" t="s">
        <v>308</v>
      </c>
      <c r="D20" s="170" t="s">
        <v>309</v>
      </c>
      <c r="E20" s="170" t="s">
        <v>372</v>
      </c>
      <c r="F20" s="170" t="s">
        <v>311</v>
      </c>
      <c r="G20" s="170" t="s">
        <v>373</v>
      </c>
      <c r="H20" s="170" t="s">
        <v>525</v>
      </c>
      <c r="I20" s="170" t="s">
        <v>375</v>
      </c>
      <c r="J20" s="170" t="s">
        <v>526</v>
      </c>
      <c r="K20" s="170" t="s">
        <v>377</v>
      </c>
      <c r="L20" s="170" t="s">
        <v>56</v>
      </c>
      <c r="M20" s="170" t="s">
        <v>378</v>
      </c>
      <c r="N20" s="170">
        <v>6</v>
      </c>
      <c r="O20" s="170">
        <v>3</v>
      </c>
      <c r="P20" s="170">
        <f t="shared" ref="P20:P24" si="9">N20*O20</f>
        <v>18</v>
      </c>
      <c r="Q20" s="170" t="str">
        <f t="shared" si="1"/>
        <v>(A)</v>
      </c>
      <c r="R20" s="170">
        <v>25</v>
      </c>
      <c r="S20" s="170">
        <f t="shared" ref="S20:S24" si="10">P20*R20</f>
        <v>450</v>
      </c>
      <c r="T20" s="171" t="str">
        <f t="shared" si="3"/>
        <v>II</v>
      </c>
      <c r="U20" s="172" t="str">
        <f t="shared" si="4"/>
        <v>Aceptable con control específico</v>
      </c>
      <c r="V20" s="170">
        <v>87</v>
      </c>
      <c r="W20" s="170" t="s">
        <v>318</v>
      </c>
      <c r="X20" s="170" t="s">
        <v>318</v>
      </c>
      <c r="Y20" s="170" t="s">
        <v>318</v>
      </c>
      <c r="Z20" s="170" t="s">
        <v>527</v>
      </c>
      <c r="AA20" s="201" t="s">
        <v>528</v>
      </c>
    </row>
    <row r="21" spans="1:29" ht="129.75" customHeight="1">
      <c r="B21" s="202" t="s">
        <v>581</v>
      </c>
      <c r="C21" s="170" t="s">
        <v>308</v>
      </c>
      <c r="D21" s="170" t="s">
        <v>309</v>
      </c>
      <c r="E21" s="170" t="s">
        <v>380</v>
      </c>
      <c r="F21" s="170" t="s">
        <v>311</v>
      </c>
      <c r="G21" s="170" t="s">
        <v>373</v>
      </c>
      <c r="H21" s="170" t="s">
        <v>381</v>
      </c>
      <c r="I21" s="170" t="s">
        <v>382</v>
      </c>
      <c r="J21" s="170" t="s">
        <v>383</v>
      </c>
      <c r="K21" s="170" t="s">
        <v>377</v>
      </c>
      <c r="L21" s="170" t="s">
        <v>56</v>
      </c>
      <c r="M21" s="170" t="s">
        <v>384</v>
      </c>
      <c r="N21" s="170">
        <v>6</v>
      </c>
      <c r="O21" s="170">
        <v>3</v>
      </c>
      <c r="P21" s="170">
        <f t="shared" si="9"/>
        <v>18</v>
      </c>
      <c r="Q21" s="170" t="str">
        <f t="shared" si="1"/>
        <v>(A)</v>
      </c>
      <c r="R21" s="170">
        <v>25</v>
      </c>
      <c r="S21" s="170">
        <f t="shared" si="10"/>
        <v>450</v>
      </c>
      <c r="T21" s="171" t="str">
        <f t="shared" ref="T21:T22" si="11">IF(S21&lt;20,"O",IF(S21&lt;=20,"IV",IF(S21&lt;=120,"III",IF(S21&lt;=500,"II","I"))))</f>
        <v>II</v>
      </c>
      <c r="U21" s="172" t="str">
        <f t="shared" ref="U21:U22" si="12">IF(T21="I","No aceptable",IF(T21="II","Aceptable con control específico",IF(T21="III","Mejorable","Aceptable.")))</f>
        <v>Aceptable con control específico</v>
      </c>
      <c r="V21" s="170">
        <v>87</v>
      </c>
      <c r="W21" s="170" t="s">
        <v>318</v>
      </c>
      <c r="X21" s="170" t="s">
        <v>318</v>
      </c>
      <c r="Y21" s="170" t="s">
        <v>318</v>
      </c>
      <c r="Z21" s="170" t="s">
        <v>385</v>
      </c>
      <c r="AA21" s="201" t="s">
        <v>318</v>
      </c>
    </row>
    <row r="22" spans="1:29" ht="102">
      <c r="B22" s="202" t="s">
        <v>581</v>
      </c>
      <c r="C22" s="170" t="s">
        <v>308</v>
      </c>
      <c r="D22" s="170" t="s">
        <v>309</v>
      </c>
      <c r="E22" s="170" t="s">
        <v>386</v>
      </c>
      <c r="F22" s="170" t="s">
        <v>311</v>
      </c>
      <c r="G22" s="170" t="s">
        <v>373</v>
      </c>
      <c r="H22" s="170" t="s">
        <v>387</v>
      </c>
      <c r="I22" s="170" t="s">
        <v>388</v>
      </c>
      <c r="J22" s="170" t="s">
        <v>389</v>
      </c>
      <c r="K22" s="170" t="s">
        <v>56</v>
      </c>
      <c r="L22" s="170" t="s">
        <v>390</v>
      </c>
      <c r="M22" s="170" t="s">
        <v>391</v>
      </c>
      <c r="N22" s="170">
        <v>6</v>
      </c>
      <c r="O22" s="170">
        <v>4</v>
      </c>
      <c r="P22" s="170">
        <f t="shared" si="9"/>
        <v>24</v>
      </c>
      <c r="Q22" s="170" t="str">
        <f t="shared" si="1"/>
        <v>(MA)</v>
      </c>
      <c r="R22" s="170">
        <v>10</v>
      </c>
      <c r="S22" s="170">
        <f t="shared" si="10"/>
        <v>240</v>
      </c>
      <c r="T22" s="171" t="str">
        <f t="shared" si="11"/>
        <v>II</v>
      </c>
      <c r="U22" s="172" t="str">
        <f t="shared" si="12"/>
        <v>Aceptable con control específico</v>
      </c>
      <c r="V22" s="170">
        <v>87</v>
      </c>
      <c r="W22" s="170" t="s">
        <v>318</v>
      </c>
      <c r="X22" s="170" t="s">
        <v>318</v>
      </c>
      <c r="Y22" s="170" t="s">
        <v>392</v>
      </c>
      <c r="Z22" s="170" t="s">
        <v>393</v>
      </c>
      <c r="AA22" s="201" t="s">
        <v>318</v>
      </c>
    </row>
    <row r="23" spans="1:29" ht="60">
      <c r="B23" s="202" t="s">
        <v>581</v>
      </c>
      <c r="C23" s="170" t="s">
        <v>308</v>
      </c>
      <c r="D23" s="170" t="s">
        <v>309</v>
      </c>
      <c r="E23" s="170" t="s">
        <v>402</v>
      </c>
      <c r="F23" s="170" t="s">
        <v>311</v>
      </c>
      <c r="G23" s="170" t="s">
        <v>403</v>
      </c>
      <c r="H23" s="170" t="s">
        <v>404</v>
      </c>
      <c r="I23" s="170" t="s">
        <v>405</v>
      </c>
      <c r="J23" s="170" t="s">
        <v>406</v>
      </c>
      <c r="K23" s="170" t="s">
        <v>56</v>
      </c>
      <c r="L23" s="170" t="s">
        <v>56</v>
      </c>
      <c r="M23" s="170" t="s">
        <v>407</v>
      </c>
      <c r="N23" s="170">
        <v>6</v>
      </c>
      <c r="O23" s="170">
        <v>2</v>
      </c>
      <c r="P23" s="170">
        <f t="shared" si="9"/>
        <v>12</v>
      </c>
      <c r="Q23" s="170" t="str">
        <f t="shared" si="1"/>
        <v>(A)</v>
      </c>
      <c r="R23" s="170">
        <v>10</v>
      </c>
      <c r="S23" s="170">
        <f t="shared" si="10"/>
        <v>120</v>
      </c>
      <c r="T23" s="171" t="str">
        <f t="shared" si="3"/>
        <v>III</v>
      </c>
      <c r="U23" s="172" t="str">
        <f t="shared" si="4"/>
        <v>Mejorable</v>
      </c>
      <c r="V23" s="170">
        <v>87</v>
      </c>
      <c r="W23" s="170" t="s">
        <v>318</v>
      </c>
      <c r="X23" s="170" t="s">
        <v>318</v>
      </c>
      <c r="Y23" s="170" t="s">
        <v>318</v>
      </c>
      <c r="Z23" s="170" t="s">
        <v>408</v>
      </c>
      <c r="AA23" s="201" t="s">
        <v>318</v>
      </c>
    </row>
    <row r="24" spans="1:29" ht="89.25">
      <c r="B24" s="202" t="s">
        <v>581</v>
      </c>
      <c r="C24" s="170" t="s">
        <v>308</v>
      </c>
      <c r="D24" s="170" t="s">
        <v>309</v>
      </c>
      <c r="E24" s="170" t="s">
        <v>494</v>
      </c>
      <c r="F24" s="170" t="s">
        <v>311</v>
      </c>
      <c r="G24" s="170" t="s">
        <v>403</v>
      </c>
      <c r="H24" s="170" t="s">
        <v>410</v>
      </c>
      <c r="I24" s="170" t="s">
        <v>411</v>
      </c>
      <c r="J24" s="170" t="s">
        <v>412</v>
      </c>
      <c r="K24" s="170" t="s">
        <v>56</v>
      </c>
      <c r="L24" s="170" t="s">
        <v>413</v>
      </c>
      <c r="M24" s="170" t="s">
        <v>56</v>
      </c>
      <c r="N24" s="170">
        <v>6</v>
      </c>
      <c r="O24" s="170">
        <v>2</v>
      </c>
      <c r="P24" s="170">
        <f t="shared" si="9"/>
        <v>12</v>
      </c>
      <c r="Q24" s="170" t="str">
        <f t="shared" si="1"/>
        <v>(A)</v>
      </c>
      <c r="R24" s="170">
        <v>25</v>
      </c>
      <c r="S24" s="170">
        <f t="shared" si="10"/>
        <v>300</v>
      </c>
      <c r="T24" s="171" t="str">
        <f t="shared" si="3"/>
        <v>II</v>
      </c>
      <c r="U24" s="172" t="str">
        <f t="shared" si="4"/>
        <v>Aceptable con control específico</v>
      </c>
      <c r="V24" s="170">
        <v>87</v>
      </c>
      <c r="W24" s="170" t="s">
        <v>318</v>
      </c>
      <c r="X24" s="170" t="s">
        <v>318</v>
      </c>
      <c r="Y24" s="170" t="s">
        <v>318</v>
      </c>
      <c r="Z24" s="170" t="s">
        <v>414</v>
      </c>
      <c r="AA24" s="201" t="s">
        <v>318</v>
      </c>
    </row>
    <row r="25" spans="1:29" ht="89.25">
      <c r="B25" s="202" t="s">
        <v>493</v>
      </c>
      <c r="C25" s="173" t="s">
        <v>308</v>
      </c>
      <c r="D25" s="173" t="s">
        <v>309</v>
      </c>
      <c r="E25" s="173" t="s">
        <v>416</v>
      </c>
      <c r="F25" s="173" t="s">
        <v>396</v>
      </c>
      <c r="G25" s="173" t="s">
        <v>403</v>
      </c>
      <c r="H25" s="170" t="s">
        <v>404</v>
      </c>
      <c r="I25" s="170" t="s">
        <v>417</v>
      </c>
      <c r="J25" s="170" t="s">
        <v>418</v>
      </c>
      <c r="K25" s="170" t="s">
        <v>56</v>
      </c>
      <c r="L25" s="170" t="s">
        <v>419</v>
      </c>
      <c r="M25" s="170" t="s">
        <v>420</v>
      </c>
      <c r="N25" s="170">
        <v>6</v>
      </c>
      <c r="O25" s="170">
        <v>1</v>
      </c>
      <c r="P25" s="170">
        <f>N25*O25</f>
        <v>6</v>
      </c>
      <c r="Q25" s="170" t="str">
        <f>IF(P25&lt;2,"O",IF(P25&lt;=4,"(B)",IF(P25&lt;=8,"(M)",IF(P25&lt;=20,"(A)","(MA)"))))</f>
        <v>(M)</v>
      </c>
      <c r="R25" s="170">
        <v>60</v>
      </c>
      <c r="S25" s="170">
        <f>P25*R25</f>
        <v>360</v>
      </c>
      <c r="T25" s="171" t="str">
        <f>IF(S25&lt;20,"O",IF(S25&lt;=20,"IV",IF(S25&lt;=120,"III",IF(S25&lt;=500,"II","I"))))</f>
        <v>II</v>
      </c>
      <c r="U25" s="172" t="str">
        <f>IF(T25="I","No aceptable",IF(T25="II","Aceptable con control específico",IF(T25="III","Mejorable","Aceptable.")))</f>
        <v>Aceptable con control específico</v>
      </c>
      <c r="V25" s="170">
        <v>87</v>
      </c>
      <c r="W25" s="170" t="s">
        <v>318</v>
      </c>
      <c r="X25" s="170" t="s">
        <v>318</v>
      </c>
      <c r="Y25" s="170" t="s">
        <v>318</v>
      </c>
      <c r="Z25" s="170" t="s">
        <v>421</v>
      </c>
      <c r="AA25" s="201" t="s">
        <v>422</v>
      </c>
    </row>
    <row r="26" spans="1:29" ht="72" customHeight="1">
      <c r="B26" s="202" t="s">
        <v>493</v>
      </c>
      <c r="C26" s="173" t="s">
        <v>308</v>
      </c>
      <c r="D26" s="173" t="s">
        <v>309</v>
      </c>
      <c r="E26" s="173" t="s">
        <v>395</v>
      </c>
      <c r="F26" s="173" t="s">
        <v>396</v>
      </c>
      <c r="G26" s="173" t="s">
        <v>373</v>
      </c>
      <c r="H26" s="170" t="s">
        <v>397</v>
      </c>
      <c r="I26" s="170" t="s">
        <v>398</v>
      </c>
      <c r="J26" s="170" t="s">
        <v>399</v>
      </c>
      <c r="K26" s="170" t="s">
        <v>56</v>
      </c>
      <c r="L26" s="170" t="s">
        <v>400</v>
      </c>
      <c r="M26" s="170" t="s">
        <v>56</v>
      </c>
      <c r="N26" s="170">
        <v>6</v>
      </c>
      <c r="O26" s="170">
        <v>1</v>
      </c>
      <c r="P26" s="170">
        <f>N26*O26</f>
        <v>6</v>
      </c>
      <c r="Q26" s="170" t="str">
        <f>IF(P26&lt;2,"O",IF(P26&lt;=4,"(B)",IF(P26&lt;=8,"(M)",IF(P26&lt;=20,"(A)","(MA)"))))</f>
        <v>(M)</v>
      </c>
      <c r="R26" s="170">
        <v>60</v>
      </c>
      <c r="S26" s="170">
        <f>P26*R26</f>
        <v>360</v>
      </c>
      <c r="T26" s="171" t="str">
        <f>IF(S26&lt;20,"O",IF(S26&lt;=20,"IV",IF(S26&lt;=120,"III",IF(S26&lt;=500,"II","I"))))</f>
        <v>II</v>
      </c>
      <c r="U26" s="172" t="str">
        <f>IF(T26="I","No aceptable",IF(T26="II","Aceptable con control específico",IF(T26="III","Mejorable","Aceptable.")))</f>
        <v>Aceptable con control específico</v>
      </c>
      <c r="V26" s="170"/>
      <c r="W26" s="170" t="s">
        <v>318</v>
      </c>
      <c r="X26" s="170" t="s">
        <v>318</v>
      </c>
      <c r="Y26" s="170" t="s">
        <v>318</v>
      </c>
      <c r="Z26" s="170" t="s">
        <v>401</v>
      </c>
      <c r="AA26" s="201" t="s">
        <v>318</v>
      </c>
    </row>
    <row r="27" spans="1:29" ht="51">
      <c r="B27" s="202" t="s">
        <v>493</v>
      </c>
      <c r="C27" s="173" t="s">
        <v>308</v>
      </c>
      <c r="D27" s="173" t="s">
        <v>309</v>
      </c>
      <c r="E27" s="173" t="s">
        <v>416</v>
      </c>
      <c r="F27" s="173" t="s">
        <v>396</v>
      </c>
      <c r="G27" s="173" t="s">
        <v>403</v>
      </c>
      <c r="H27" s="170" t="s">
        <v>410</v>
      </c>
      <c r="I27" s="170" t="s">
        <v>423</v>
      </c>
      <c r="J27" s="170" t="s">
        <v>424</v>
      </c>
      <c r="K27" s="170" t="s">
        <v>56</v>
      </c>
      <c r="L27" s="170" t="s">
        <v>56</v>
      </c>
      <c r="M27" s="170" t="s">
        <v>425</v>
      </c>
      <c r="N27" s="170">
        <v>6</v>
      </c>
      <c r="O27" s="170">
        <v>1</v>
      </c>
      <c r="P27" s="170">
        <f t="shared" ref="P27" si="13">N27*O27</f>
        <v>6</v>
      </c>
      <c r="Q27" s="170" t="str">
        <f t="shared" ref="Q27" si="14">IF(P27&lt;2,"O",IF(P27&lt;=4,"(B)",IF(P27&lt;=8,"(M)",IF(P27&lt;=20,"(A)","(MA)"))))</f>
        <v>(M)</v>
      </c>
      <c r="R27" s="170">
        <v>60</v>
      </c>
      <c r="S27" s="170">
        <f t="shared" ref="S27" si="15">P27*R27</f>
        <v>360</v>
      </c>
      <c r="T27" s="171" t="str">
        <f t="shared" ref="T27" si="16">IF(S27&lt;20,"O",IF(S27&lt;=20,"IV",IF(S27&lt;=120,"III",IF(S27&lt;=500,"II","I"))))</f>
        <v>II</v>
      </c>
      <c r="U27" s="172" t="str">
        <f t="shared" ref="U27" si="17">IF(T27="I","No aceptable",IF(T27="II","Aceptable con control específico",IF(T27="III","Mejorable","Aceptable.")))</f>
        <v>Aceptable con control específico</v>
      </c>
      <c r="V27" s="170"/>
      <c r="W27" s="170" t="s">
        <v>318</v>
      </c>
      <c r="X27" s="170" t="s">
        <v>318</v>
      </c>
      <c r="Y27" s="170" t="s">
        <v>318</v>
      </c>
      <c r="Z27" s="170" t="s">
        <v>426</v>
      </c>
      <c r="AA27" s="201" t="s">
        <v>318</v>
      </c>
    </row>
    <row r="28" spans="1:29" ht="89.25">
      <c r="B28" s="202" t="s">
        <v>581</v>
      </c>
      <c r="C28" s="173" t="s">
        <v>585</v>
      </c>
      <c r="D28" s="173" t="s">
        <v>309</v>
      </c>
      <c r="E28" s="173" t="s">
        <v>329</v>
      </c>
      <c r="F28" s="173" t="s">
        <v>311</v>
      </c>
      <c r="G28" s="173" t="s">
        <v>427</v>
      </c>
      <c r="H28" s="173" t="s">
        <v>428</v>
      </c>
      <c r="I28" s="173" t="s">
        <v>429</v>
      </c>
      <c r="J28" s="173" t="s">
        <v>430</v>
      </c>
      <c r="K28" s="173" t="s">
        <v>56</v>
      </c>
      <c r="L28" s="281" t="s">
        <v>431</v>
      </c>
      <c r="M28" s="173" t="s">
        <v>432</v>
      </c>
      <c r="N28" s="173">
        <v>2</v>
      </c>
      <c r="O28" s="173">
        <v>1</v>
      </c>
      <c r="P28" s="173">
        <f t="shared" si="0"/>
        <v>2</v>
      </c>
      <c r="Q28" s="173" t="str">
        <f t="shared" si="1"/>
        <v>(B)</v>
      </c>
      <c r="R28" s="173">
        <v>100</v>
      </c>
      <c r="S28" s="173">
        <f t="shared" si="2"/>
        <v>200</v>
      </c>
      <c r="T28" s="174" t="str">
        <f t="shared" si="3"/>
        <v>II</v>
      </c>
      <c r="U28" s="173" t="str">
        <f t="shared" si="4"/>
        <v>Aceptable con control específico</v>
      </c>
      <c r="V28" s="173">
        <v>87</v>
      </c>
      <c r="W28" s="170" t="s">
        <v>318</v>
      </c>
      <c r="X28" s="170" t="s">
        <v>318</v>
      </c>
      <c r="Y28" s="170" t="s">
        <v>318</v>
      </c>
      <c r="Z28" s="170" t="s">
        <v>586</v>
      </c>
      <c r="AA28" s="201" t="s">
        <v>318</v>
      </c>
    </row>
    <row r="29" spans="1:29" ht="127.5">
      <c r="B29" s="202" t="s">
        <v>581</v>
      </c>
      <c r="C29" s="173" t="s">
        <v>585</v>
      </c>
      <c r="D29" s="173" t="s">
        <v>309</v>
      </c>
      <c r="E29" s="173" t="s">
        <v>329</v>
      </c>
      <c r="F29" s="173" t="s">
        <v>311</v>
      </c>
      <c r="G29" s="173" t="s">
        <v>434</v>
      </c>
      <c r="H29" s="173" t="s">
        <v>495</v>
      </c>
      <c r="I29" s="173" t="s">
        <v>496</v>
      </c>
      <c r="J29" s="173" t="s">
        <v>497</v>
      </c>
      <c r="K29" s="173" t="s">
        <v>438</v>
      </c>
      <c r="L29" s="281" t="s">
        <v>439</v>
      </c>
      <c r="M29" s="173" t="s">
        <v>56</v>
      </c>
      <c r="N29" s="173">
        <v>2</v>
      </c>
      <c r="O29" s="173">
        <v>1</v>
      </c>
      <c r="P29" s="173">
        <f t="shared" si="0"/>
        <v>2</v>
      </c>
      <c r="Q29" s="173" t="str">
        <f t="shared" si="1"/>
        <v>(B)</v>
      </c>
      <c r="R29" s="173">
        <v>25</v>
      </c>
      <c r="S29" s="173">
        <f t="shared" si="2"/>
        <v>50</v>
      </c>
      <c r="T29" s="174" t="str">
        <f t="shared" ref="T29" si="18">IF(S29&lt;20,"O",IF(S29&lt;=20,"IV",IF(S29&lt;=120,"III",IF(S29&lt;=500,"II","I"))))</f>
        <v>III</v>
      </c>
      <c r="U29" s="173" t="str">
        <f t="shared" ref="U29" si="19">IF(T29="I","No aceptable",IF(T29="II","Aceptable con control específico",IF(T29="III","Mejorable","Aceptable.")))</f>
        <v>Mejorable</v>
      </c>
      <c r="V29" s="173">
        <v>87</v>
      </c>
      <c r="W29" s="170" t="s">
        <v>318</v>
      </c>
      <c r="X29" s="170" t="s">
        <v>318</v>
      </c>
      <c r="Y29" s="170" t="s">
        <v>508</v>
      </c>
      <c r="Z29" s="170" t="s">
        <v>587</v>
      </c>
      <c r="AA29" s="201" t="s">
        <v>318</v>
      </c>
    </row>
    <row r="30" spans="1:29" ht="76.5">
      <c r="B30" s="200" t="s">
        <v>307</v>
      </c>
      <c r="C30" s="170" t="s">
        <v>308</v>
      </c>
      <c r="D30" s="170" t="s">
        <v>309</v>
      </c>
      <c r="E30" s="170" t="s">
        <v>510</v>
      </c>
      <c r="F30" s="170" t="s">
        <v>311</v>
      </c>
      <c r="G30" s="170" t="s">
        <v>403</v>
      </c>
      <c r="H30" s="170" t="s">
        <v>468</v>
      </c>
      <c r="I30" s="170" t="s">
        <v>469</v>
      </c>
      <c r="J30" s="170" t="s">
        <v>470</v>
      </c>
      <c r="K30" s="170" t="s">
        <v>56</v>
      </c>
      <c r="L30" s="170" t="s">
        <v>471</v>
      </c>
      <c r="M30" s="170" t="s">
        <v>56</v>
      </c>
      <c r="N30" s="170">
        <v>6</v>
      </c>
      <c r="O30" s="170">
        <v>1</v>
      </c>
      <c r="P30" s="170">
        <f t="shared" si="0"/>
        <v>6</v>
      </c>
      <c r="Q30" s="170" t="str">
        <f t="shared" si="1"/>
        <v>(M)</v>
      </c>
      <c r="R30" s="170">
        <v>60</v>
      </c>
      <c r="S30" s="170">
        <f t="shared" si="2"/>
        <v>360</v>
      </c>
      <c r="T30" s="171" t="str">
        <f t="shared" si="3"/>
        <v>II</v>
      </c>
      <c r="U30" s="172" t="str">
        <f t="shared" ref="U30" si="20">IF(T30="I","No aceptable",IF(T30="II","Aceptable con control específico",IF(T30="III","Mejorable","Aceptable.")))</f>
        <v>Aceptable con control específico</v>
      </c>
      <c r="V30" s="173">
        <v>87</v>
      </c>
      <c r="W30" s="170" t="s">
        <v>318</v>
      </c>
      <c r="X30" s="170" t="s">
        <v>318</v>
      </c>
      <c r="Y30" s="170" t="s">
        <v>318</v>
      </c>
      <c r="Z30" s="170" t="s">
        <v>472</v>
      </c>
      <c r="AA30" s="201" t="s">
        <v>318</v>
      </c>
    </row>
    <row r="31" spans="1:29" s="243" customFormat="1" ht="51">
      <c r="A31" s="161"/>
      <c r="B31" s="265" t="s">
        <v>473</v>
      </c>
      <c r="C31" s="170" t="s">
        <v>308</v>
      </c>
      <c r="D31" s="170" t="s">
        <v>501</v>
      </c>
      <c r="E31" s="170" t="s">
        <v>502</v>
      </c>
      <c r="F31" s="170" t="s">
        <v>311</v>
      </c>
      <c r="G31" s="170" t="s">
        <v>403</v>
      </c>
      <c r="H31" s="170" t="s">
        <v>478</v>
      </c>
      <c r="I31" s="170" t="s">
        <v>479</v>
      </c>
      <c r="J31" s="170" t="s">
        <v>480</v>
      </c>
      <c r="K31" s="170" t="s">
        <v>56</v>
      </c>
      <c r="L31" s="288" t="s">
        <v>542</v>
      </c>
      <c r="M31" s="170" t="s">
        <v>481</v>
      </c>
      <c r="N31" s="170">
        <v>6</v>
      </c>
      <c r="O31" s="170">
        <v>3</v>
      </c>
      <c r="P31" s="170">
        <f t="shared" si="0"/>
        <v>18</v>
      </c>
      <c r="Q31" s="170" t="s">
        <v>451</v>
      </c>
      <c r="R31" s="170">
        <v>10</v>
      </c>
      <c r="S31" s="170">
        <f t="shared" si="2"/>
        <v>180</v>
      </c>
      <c r="T31" s="171" t="str">
        <f t="shared" si="3"/>
        <v>II</v>
      </c>
      <c r="U31" s="172" t="str">
        <f t="shared" si="4"/>
        <v>Aceptable con control específico</v>
      </c>
      <c r="V31" s="173">
        <v>87</v>
      </c>
      <c r="W31" s="170" t="s">
        <v>318</v>
      </c>
      <c r="X31" s="170" t="s">
        <v>318</v>
      </c>
      <c r="Y31" s="170" t="s">
        <v>588</v>
      </c>
      <c r="Z31" s="170" t="s">
        <v>589</v>
      </c>
      <c r="AA31" s="201" t="s">
        <v>484</v>
      </c>
      <c r="AB31" s="161"/>
      <c r="AC31" s="161"/>
    </row>
    <row r="32" spans="1:29" ht="79.5" customHeight="1">
      <c r="B32" s="289" t="s">
        <v>590</v>
      </c>
      <c r="C32" s="282" t="s">
        <v>538</v>
      </c>
      <c r="D32" s="283" t="s">
        <v>591</v>
      </c>
      <c r="E32" s="282" t="s">
        <v>502</v>
      </c>
      <c r="F32" s="282" t="s">
        <v>311</v>
      </c>
      <c r="G32" s="282" t="s">
        <v>312</v>
      </c>
      <c r="H32" s="170" t="s">
        <v>550</v>
      </c>
      <c r="I32" s="170" t="s">
        <v>551</v>
      </c>
      <c r="J32" s="170" t="s">
        <v>552</v>
      </c>
      <c r="K32" s="170" t="s">
        <v>56</v>
      </c>
      <c r="L32" s="170" t="s">
        <v>56</v>
      </c>
      <c r="M32" s="170" t="s">
        <v>553</v>
      </c>
      <c r="N32" s="170">
        <v>6</v>
      </c>
      <c r="O32" s="170">
        <v>2</v>
      </c>
      <c r="P32" s="170">
        <v>4</v>
      </c>
      <c r="Q32" s="170" t="s">
        <v>451</v>
      </c>
      <c r="R32" s="170">
        <v>25</v>
      </c>
      <c r="S32" s="170">
        <f>P32*R32</f>
        <v>100</v>
      </c>
      <c r="T32" s="171" t="str">
        <f t="shared" si="3"/>
        <v>III</v>
      </c>
      <c r="U32" s="172" t="str">
        <f t="shared" si="4"/>
        <v>Mejorable</v>
      </c>
      <c r="V32" s="173">
        <v>87</v>
      </c>
      <c r="W32" s="170" t="s">
        <v>318</v>
      </c>
      <c r="X32" s="170" t="s">
        <v>318</v>
      </c>
      <c r="Y32" s="170" t="s">
        <v>318</v>
      </c>
      <c r="Z32" s="170" t="s">
        <v>318</v>
      </c>
      <c r="AA32" s="295" t="s">
        <v>554</v>
      </c>
    </row>
    <row r="33" spans="1:29" s="245" customFormat="1" ht="51">
      <c r="A33" s="224"/>
      <c r="B33" s="289" t="s">
        <v>590</v>
      </c>
      <c r="C33" s="282" t="s">
        <v>538</v>
      </c>
      <c r="D33" s="283" t="s">
        <v>591</v>
      </c>
      <c r="E33" s="282" t="s">
        <v>502</v>
      </c>
      <c r="F33" s="282" t="s">
        <v>311</v>
      </c>
      <c r="G33" s="282" t="s">
        <v>312</v>
      </c>
      <c r="H33" s="170" t="s">
        <v>555</v>
      </c>
      <c r="I33" s="170" t="s">
        <v>556</v>
      </c>
      <c r="J33" s="170" t="s">
        <v>557</v>
      </c>
      <c r="K33" s="170" t="s">
        <v>56</v>
      </c>
      <c r="L33" s="170" t="s">
        <v>56</v>
      </c>
      <c r="M33" s="170" t="s">
        <v>558</v>
      </c>
      <c r="N33" s="170">
        <v>6</v>
      </c>
      <c r="O33" s="170">
        <v>2</v>
      </c>
      <c r="P33" s="170">
        <v>4</v>
      </c>
      <c r="Q33" s="170" t="s">
        <v>451</v>
      </c>
      <c r="R33" s="170">
        <v>10</v>
      </c>
      <c r="S33" s="170">
        <f>P33*R33</f>
        <v>40</v>
      </c>
      <c r="T33" s="171" t="str">
        <f t="shared" si="3"/>
        <v>III</v>
      </c>
      <c r="U33" s="172" t="str">
        <f t="shared" si="4"/>
        <v>Mejorable</v>
      </c>
      <c r="V33" s="173">
        <v>87</v>
      </c>
      <c r="W33" s="170" t="s">
        <v>318</v>
      </c>
      <c r="X33" s="170" t="s">
        <v>318</v>
      </c>
      <c r="Y33" s="170" t="s">
        <v>318</v>
      </c>
      <c r="Z33" s="170" t="s">
        <v>559</v>
      </c>
      <c r="AA33" s="201" t="s">
        <v>560</v>
      </c>
      <c r="AB33" s="224"/>
      <c r="AC33" s="224"/>
    </row>
    <row r="34" spans="1:29" ht="79.5" customHeight="1">
      <c r="B34" s="289" t="s">
        <v>590</v>
      </c>
      <c r="C34" s="282" t="s">
        <v>538</v>
      </c>
      <c r="D34" s="283" t="s">
        <v>591</v>
      </c>
      <c r="E34" s="282" t="s">
        <v>502</v>
      </c>
      <c r="F34" s="282" t="s">
        <v>311</v>
      </c>
      <c r="G34" s="282" t="s">
        <v>321</v>
      </c>
      <c r="H34" s="282" t="s">
        <v>592</v>
      </c>
      <c r="I34" s="282" t="s">
        <v>593</v>
      </c>
      <c r="J34" s="282" t="s">
        <v>552</v>
      </c>
      <c r="K34" s="282" t="s">
        <v>56</v>
      </c>
      <c r="L34" s="282" t="s">
        <v>56</v>
      </c>
      <c r="M34" s="282" t="s">
        <v>594</v>
      </c>
      <c r="N34" s="282">
        <v>6</v>
      </c>
      <c r="O34" s="282">
        <v>2</v>
      </c>
      <c r="P34" s="282">
        <v>4</v>
      </c>
      <c r="Q34" s="282" t="s">
        <v>451</v>
      </c>
      <c r="R34" s="282">
        <v>25</v>
      </c>
      <c r="S34" s="282">
        <v>100</v>
      </c>
      <c r="T34" s="284" t="str">
        <f t="shared" si="3"/>
        <v>III</v>
      </c>
      <c r="U34" s="285" t="str">
        <f t="shared" si="4"/>
        <v>Mejorable</v>
      </c>
      <c r="V34" s="173">
        <v>87</v>
      </c>
      <c r="W34" s="282" t="s">
        <v>318</v>
      </c>
      <c r="X34" s="282" t="s">
        <v>318</v>
      </c>
      <c r="Y34" s="282" t="s">
        <v>318</v>
      </c>
      <c r="Z34" s="282" t="s">
        <v>318</v>
      </c>
      <c r="AA34" s="290" t="s">
        <v>569</v>
      </c>
    </row>
    <row r="35" spans="1:29" s="245" customFormat="1" ht="56.25" customHeight="1">
      <c r="A35" s="127"/>
      <c r="B35" s="289" t="s">
        <v>590</v>
      </c>
      <c r="C35" s="282" t="s">
        <v>538</v>
      </c>
      <c r="D35" s="283" t="s">
        <v>591</v>
      </c>
      <c r="E35" s="282" t="s">
        <v>502</v>
      </c>
      <c r="F35" s="282" t="s">
        <v>311</v>
      </c>
      <c r="G35" s="282" t="s">
        <v>321</v>
      </c>
      <c r="H35" s="282" t="s">
        <v>561</v>
      </c>
      <c r="I35" s="282" t="s">
        <v>562</v>
      </c>
      <c r="J35" s="282" t="s">
        <v>563</v>
      </c>
      <c r="K35" s="282" t="s">
        <v>56</v>
      </c>
      <c r="L35" s="282" t="s">
        <v>564</v>
      </c>
      <c r="M35" s="282" t="s">
        <v>56</v>
      </c>
      <c r="N35" s="282">
        <v>2</v>
      </c>
      <c r="O35" s="282">
        <v>3</v>
      </c>
      <c r="P35" s="282">
        <v>6</v>
      </c>
      <c r="Q35" s="282" t="s">
        <v>451</v>
      </c>
      <c r="R35" s="282">
        <v>25</v>
      </c>
      <c r="S35" s="282">
        <v>150</v>
      </c>
      <c r="T35" s="284" t="str">
        <f t="shared" si="3"/>
        <v>II</v>
      </c>
      <c r="U35" s="285" t="str">
        <f t="shared" si="4"/>
        <v>Aceptable con control específico</v>
      </c>
      <c r="V35" s="173">
        <v>87</v>
      </c>
      <c r="W35" s="282" t="s">
        <v>318</v>
      </c>
      <c r="X35" s="282" t="s">
        <v>318</v>
      </c>
      <c r="Y35" s="282" t="s">
        <v>318</v>
      </c>
      <c r="Z35" s="282" t="s">
        <v>595</v>
      </c>
      <c r="AA35" s="290" t="s">
        <v>318</v>
      </c>
      <c r="AB35" s="224"/>
      <c r="AC35" s="224"/>
    </row>
    <row r="36" spans="1:29" s="245" customFormat="1" ht="92.25" customHeight="1">
      <c r="A36" s="127"/>
      <c r="B36" s="289" t="s">
        <v>590</v>
      </c>
      <c r="C36" s="282" t="s">
        <v>308</v>
      </c>
      <c r="D36" s="283" t="s">
        <v>591</v>
      </c>
      <c r="E36" s="282" t="s">
        <v>596</v>
      </c>
      <c r="F36" s="282" t="s">
        <v>311</v>
      </c>
      <c r="G36" s="282" t="s">
        <v>403</v>
      </c>
      <c r="H36" s="282" t="s">
        <v>410</v>
      </c>
      <c r="I36" s="282" t="s">
        <v>597</v>
      </c>
      <c r="J36" s="282" t="s">
        <v>412</v>
      </c>
      <c r="K36" s="282" t="s">
        <v>56</v>
      </c>
      <c r="L36" s="282" t="s">
        <v>56</v>
      </c>
      <c r="M36" s="282" t="s">
        <v>56</v>
      </c>
      <c r="N36" s="282">
        <v>10</v>
      </c>
      <c r="O36" s="282">
        <v>2</v>
      </c>
      <c r="P36" s="282">
        <f t="shared" ref="P36" si="21">N36*O36</f>
        <v>20</v>
      </c>
      <c r="Q36" s="282" t="str">
        <f>IF(P36&lt;2,"O",IF(P36&lt;=4,"(B)",IF(P36&lt;=8,"(M)",IF(P36&lt;=20,"(A)","(MA)"))))</f>
        <v>(A)</v>
      </c>
      <c r="R36" s="282">
        <v>25</v>
      </c>
      <c r="S36" s="282">
        <f t="shared" ref="S36" si="22">P36*R36</f>
        <v>500</v>
      </c>
      <c r="T36" s="284" t="str">
        <f t="shared" si="3"/>
        <v>II</v>
      </c>
      <c r="U36" s="285" t="str">
        <f t="shared" si="4"/>
        <v>Aceptable con control específico</v>
      </c>
      <c r="V36" s="173">
        <v>87</v>
      </c>
      <c r="W36" s="282" t="s">
        <v>318</v>
      </c>
      <c r="X36" s="282" t="s">
        <v>318</v>
      </c>
      <c r="Y36" s="282" t="s">
        <v>318</v>
      </c>
      <c r="Z36" s="282" t="s">
        <v>318</v>
      </c>
      <c r="AA36" s="290" t="s">
        <v>598</v>
      </c>
      <c r="AB36" s="224"/>
      <c r="AC36" s="224"/>
    </row>
    <row r="37" spans="1:29" s="245" customFormat="1" ht="172.5" customHeight="1">
      <c r="A37" s="224"/>
      <c r="B37" s="289" t="s">
        <v>590</v>
      </c>
      <c r="C37" s="282" t="s">
        <v>538</v>
      </c>
      <c r="D37" s="283" t="s">
        <v>591</v>
      </c>
      <c r="E37" s="282" t="s">
        <v>596</v>
      </c>
      <c r="F37" s="282" t="s">
        <v>311</v>
      </c>
      <c r="G37" s="282" t="s">
        <v>599</v>
      </c>
      <c r="H37" s="282" t="s">
        <v>600</v>
      </c>
      <c r="I37" s="282" t="s">
        <v>601</v>
      </c>
      <c r="J37" s="282" t="s">
        <v>602</v>
      </c>
      <c r="K37" s="282" t="s">
        <v>56</v>
      </c>
      <c r="L37" s="282" t="s">
        <v>603</v>
      </c>
      <c r="M37" s="282" t="s">
        <v>56</v>
      </c>
      <c r="N37" s="282">
        <v>2</v>
      </c>
      <c r="O37" s="282">
        <v>3</v>
      </c>
      <c r="P37" s="282">
        <v>6</v>
      </c>
      <c r="Q37" s="282" t="s">
        <v>451</v>
      </c>
      <c r="R37" s="282">
        <v>25</v>
      </c>
      <c r="S37" s="282">
        <v>150</v>
      </c>
      <c r="T37" s="286" t="s">
        <v>604</v>
      </c>
      <c r="U37" s="287" t="s">
        <v>605</v>
      </c>
      <c r="V37" s="282">
        <v>5</v>
      </c>
      <c r="W37" s="282" t="s">
        <v>318</v>
      </c>
      <c r="X37" s="282" t="s">
        <v>318</v>
      </c>
      <c r="Y37" s="282" t="s">
        <v>318</v>
      </c>
      <c r="Z37" s="282" t="s">
        <v>606</v>
      </c>
      <c r="AA37" s="290" t="s">
        <v>607</v>
      </c>
      <c r="AB37" s="127"/>
      <c r="AC37" s="224"/>
    </row>
    <row r="38" spans="1:29" ht="56.25" customHeight="1">
      <c r="B38" s="265" t="s">
        <v>548</v>
      </c>
      <c r="C38" s="170" t="s">
        <v>538</v>
      </c>
      <c r="D38" s="175" t="s">
        <v>549</v>
      </c>
      <c r="E38" s="170" t="s">
        <v>540</v>
      </c>
      <c r="F38" s="170" t="s">
        <v>311</v>
      </c>
      <c r="G38" s="170" t="s">
        <v>321</v>
      </c>
      <c r="H38" s="170" t="s">
        <v>561</v>
      </c>
      <c r="I38" s="170" t="s">
        <v>562</v>
      </c>
      <c r="J38" s="170" t="s">
        <v>563</v>
      </c>
      <c r="K38" s="170" t="s">
        <v>56</v>
      </c>
      <c r="L38" s="288" t="s">
        <v>564</v>
      </c>
      <c r="M38" s="170" t="s">
        <v>56</v>
      </c>
      <c r="N38" s="170">
        <v>2</v>
      </c>
      <c r="O38" s="170">
        <v>3</v>
      </c>
      <c r="P38" s="170">
        <v>6</v>
      </c>
      <c r="Q38" s="170" t="s">
        <v>451</v>
      </c>
      <c r="R38" s="170">
        <v>25</v>
      </c>
      <c r="S38" s="170">
        <v>150</v>
      </c>
      <c r="T38" s="171" t="str">
        <f t="shared" si="3"/>
        <v>II</v>
      </c>
      <c r="U38" s="172" t="str">
        <f t="shared" si="4"/>
        <v>Aceptable con control específico</v>
      </c>
      <c r="V38" s="282">
        <v>5</v>
      </c>
      <c r="W38" s="170" t="s">
        <v>318</v>
      </c>
      <c r="X38" s="170" t="s">
        <v>318</v>
      </c>
      <c r="Y38" s="170" t="s">
        <v>318</v>
      </c>
      <c r="Z38" s="170" t="s">
        <v>595</v>
      </c>
      <c r="AA38" s="201" t="s">
        <v>318</v>
      </c>
    </row>
    <row r="39" spans="1:29" ht="89.25">
      <c r="B39" s="265" t="s">
        <v>548</v>
      </c>
      <c r="C39" s="170" t="s">
        <v>538</v>
      </c>
      <c r="D39" s="175" t="s">
        <v>549</v>
      </c>
      <c r="E39" s="170" t="s">
        <v>540</v>
      </c>
      <c r="F39" s="170" t="s">
        <v>311</v>
      </c>
      <c r="G39" s="170" t="s">
        <v>321</v>
      </c>
      <c r="H39" s="170" t="s">
        <v>322</v>
      </c>
      <c r="I39" s="170" t="s">
        <v>323</v>
      </c>
      <c r="J39" s="170" t="s">
        <v>324</v>
      </c>
      <c r="K39" s="170" t="s">
        <v>56</v>
      </c>
      <c r="L39" s="170" t="s">
        <v>608</v>
      </c>
      <c r="M39" s="170" t="s">
        <v>567</v>
      </c>
      <c r="N39" s="170">
        <v>2</v>
      </c>
      <c r="O39" s="170">
        <v>2</v>
      </c>
      <c r="P39" s="170">
        <v>4</v>
      </c>
      <c r="Q39" s="170" t="s">
        <v>451</v>
      </c>
      <c r="R39" s="170">
        <v>100</v>
      </c>
      <c r="S39" s="170">
        <v>400</v>
      </c>
      <c r="T39" s="171" t="str">
        <f t="shared" si="3"/>
        <v>II</v>
      </c>
      <c r="U39" s="172" t="str">
        <f t="shared" si="4"/>
        <v>Aceptable con control específico</v>
      </c>
      <c r="V39" s="282">
        <v>5</v>
      </c>
      <c r="W39" s="170" t="s">
        <v>318</v>
      </c>
      <c r="X39" s="170" t="s">
        <v>318</v>
      </c>
      <c r="Y39" s="170" t="s">
        <v>568</v>
      </c>
      <c r="Z39" s="170" t="s">
        <v>609</v>
      </c>
      <c r="AA39" s="201" t="s">
        <v>610</v>
      </c>
    </row>
    <row r="40" spans="1:29" ht="55.5" customHeight="1">
      <c r="B40" s="265" t="s">
        <v>548</v>
      </c>
      <c r="C40" s="170" t="s">
        <v>538</v>
      </c>
      <c r="D40" s="175" t="s">
        <v>549</v>
      </c>
      <c r="E40" s="170" t="s">
        <v>540</v>
      </c>
      <c r="F40" s="170" t="s">
        <v>311</v>
      </c>
      <c r="G40" s="170" t="s">
        <v>403</v>
      </c>
      <c r="H40" s="170" t="s">
        <v>468</v>
      </c>
      <c r="I40" s="170" t="s">
        <v>570</v>
      </c>
      <c r="J40" s="170" t="s">
        <v>571</v>
      </c>
      <c r="K40" s="170" t="s">
        <v>56</v>
      </c>
      <c r="L40" s="170" t="s">
        <v>56</v>
      </c>
      <c r="M40" s="170" t="s">
        <v>56</v>
      </c>
      <c r="N40" s="170">
        <v>10</v>
      </c>
      <c r="O40" s="170">
        <v>2</v>
      </c>
      <c r="P40" s="170">
        <v>12</v>
      </c>
      <c r="Q40" s="170" t="s">
        <v>451</v>
      </c>
      <c r="R40" s="170">
        <v>25</v>
      </c>
      <c r="S40" s="170">
        <v>300</v>
      </c>
      <c r="T40" s="171" t="str">
        <f t="shared" si="3"/>
        <v>II</v>
      </c>
      <c r="U40" s="172" t="str">
        <f t="shared" si="4"/>
        <v>Aceptable con control específico</v>
      </c>
      <c r="V40" s="282">
        <v>5</v>
      </c>
      <c r="W40" s="170" t="s">
        <v>318</v>
      </c>
      <c r="X40" s="170" t="s">
        <v>318</v>
      </c>
      <c r="Y40" s="170" t="s">
        <v>318</v>
      </c>
      <c r="Z40" s="170" t="s">
        <v>573</v>
      </c>
      <c r="AA40" s="201" t="s">
        <v>481</v>
      </c>
    </row>
    <row r="41" spans="1:29" ht="38.25">
      <c r="B41" s="265" t="s">
        <v>537</v>
      </c>
      <c r="C41" s="170" t="s">
        <v>538</v>
      </c>
      <c r="D41" s="175" t="s">
        <v>539</v>
      </c>
      <c r="E41" s="170" t="s">
        <v>540</v>
      </c>
      <c r="F41" s="170" t="s">
        <v>311</v>
      </c>
      <c r="G41" s="170" t="s">
        <v>403</v>
      </c>
      <c r="H41" s="170" t="s">
        <v>468</v>
      </c>
      <c r="I41" s="170" t="s">
        <v>478</v>
      </c>
      <c r="J41" s="170" t="s">
        <v>541</v>
      </c>
      <c r="K41" s="170" t="s">
        <v>56</v>
      </c>
      <c r="L41" s="170" t="s">
        <v>542</v>
      </c>
      <c r="M41" s="170" t="s">
        <v>56</v>
      </c>
      <c r="N41" s="170">
        <v>6</v>
      </c>
      <c r="O41" s="170">
        <v>2</v>
      </c>
      <c r="P41" s="170">
        <v>4</v>
      </c>
      <c r="Q41" s="170" t="s">
        <v>451</v>
      </c>
      <c r="R41" s="170">
        <v>100</v>
      </c>
      <c r="S41" s="170">
        <v>400</v>
      </c>
      <c r="T41" s="171" t="str">
        <f t="shared" si="3"/>
        <v>II</v>
      </c>
      <c r="U41" s="172" t="str">
        <f t="shared" si="4"/>
        <v>Aceptable con control específico</v>
      </c>
      <c r="V41" s="282">
        <v>5</v>
      </c>
      <c r="W41" s="170" t="s">
        <v>318</v>
      </c>
      <c r="X41" s="170" t="s">
        <v>318</v>
      </c>
      <c r="Y41" s="170" t="s">
        <v>318</v>
      </c>
      <c r="Z41" s="170" t="s">
        <v>472</v>
      </c>
      <c r="AA41" s="201" t="s">
        <v>318</v>
      </c>
    </row>
    <row r="42" spans="1:29" ht="62.25" customHeight="1">
      <c r="B42" s="265" t="s">
        <v>537</v>
      </c>
      <c r="C42" s="170" t="s">
        <v>538</v>
      </c>
      <c r="D42" s="175" t="s">
        <v>539</v>
      </c>
      <c r="E42" s="170" t="s">
        <v>540</v>
      </c>
      <c r="F42" s="170" t="s">
        <v>311</v>
      </c>
      <c r="G42" s="170" t="s">
        <v>403</v>
      </c>
      <c r="H42" s="170" t="s">
        <v>468</v>
      </c>
      <c r="I42" s="170" t="s">
        <v>544</v>
      </c>
      <c r="J42" s="170" t="s">
        <v>545</v>
      </c>
      <c r="K42" s="170" t="s">
        <v>56</v>
      </c>
      <c r="L42" s="170" t="s">
        <v>564</v>
      </c>
      <c r="M42" s="170" t="s">
        <v>56</v>
      </c>
      <c r="N42" s="170">
        <v>6</v>
      </c>
      <c r="O42" s="170">
        <v>2</v>
      </c>
      <c r="P42" s="170">
        <v>4</v>
      </c>
      <c r="Q42" s="170" t="s">
        <v>451</v>
      </c>
      <c r="R42" s="170">
        <v>100</v>
      </c>
      <c r="S42" s="170">
        <v>400</v>
      </c>
      <c r="T42" s="171" t="str">
        <f t="shared" si="3"/>
        <v>II</v>
      </c>
      <c r="U42" s="172" t="str">
        <f t="shared" si="4"/>
        <v>Aceptable con control específico</v>
      </c>
      <c r="V42" s="282">
        <v>5</v>
      </c>
      <c r="W42" s="170" t="s">
        <v>318</v>
      </c>
      <c r="X42" s="170" t="s">
        <v>318</v>
      </c>
      <c r="Y42" s="170" t="s">
        <v>482</v>
      </c>
      <c r="Z42" s="170" t="s">
        <v>542</v>
      </c>
      <c r="AA42" s="201" t="s">
        <v>484</v>
      </c>
    </row>
    <row r="43" spans="1:29" ht="51">
      <c r="B43" s="265" t="s">
        <v>548</v>
      </c>
      <c r="C43" s="170" t="s">
        <v>538</v>
      </c>
      <c r="D43" s="175" t="s">
        <v>549</v>
      </c>
      <c r="E43" s="170" t="s">
        <v>540</v>
      </c>
      <c r="F43" s="170" t="s">
        <v>311</v>
      </c>
      <c r="G43" s="170" t="s">
        <v>312</v>
      </c>
      <c r="H43" s="170" t="s">
        <v>555</v>
      </c>
      <c r="I43" s="170" t="s">
        <v>556</v>
      </c>
      <c r="J43" s="170" t="s">
        <v>557</v>
      </c>
      <c r="K43" s="170" t="s">
        <v>56</v>
      </c>
      <c r="L43" s="170" t="s">
        <v>56</v>
      </c>
      <c r="M43" s="170" t="s">
        <v>558</v>
      </c>
      <c r="N43" s="170">
        <v>6</v>
      </c>
      <c r="O43" s="170">
        <v>2</v>
      </c>
      <c r="P43" s="170">
        <v>4</v>
      </c>
      <c r="Q43" s="170" t="s">
        <v>451</v>
      </c>
      <c r="R43" s="170">
        <v>10</v>
      </c>
      <c r="S43" s="170">
        <f>P43*R43</f>
        <v>40</v>
      </c>
      <c r="T43" s="171" t="str">
        <f t="shared" ref="T43" si="23">IF(S43&lt;20,"O",IF(S43&lt;=20,"IV",IF(S43&lt;=120,"III",IF(S43&lt;=500,"II","I"))))</f>
        <v>III</v>
      </c>
      <c r="U43" s="172" t="str">
        <f t="shared" ref="U43" si="24">IF(T43="I","No aceptable",IF(T43="II","Aceptable con control específico",IF(T43="III","Mejorable","Aceptable.")))</f>
        <v>Mejorable</v>
      </c>
      <c r="V43" s="170">
        <v>87</v>
      </c>
      <c r="W43" s="170" t="s">
        <v>318</v>
      </c>
      <c r="X43" s="170" t="s">
        <v>318</v>
      </c>
      <c r="Y43" s="170" t="s">
        <v>318</v>
      </c>
      <c r="Z43" s="170" t="s">
        <v>559</v>
      </c>
      <c r="AA43" s="201" t="s">
        <v>560</v>
      </c>
    </row>
    <row r="44" spans="1:29" ht="60" customHeight="1">
      <c r="B44" s="265" t="s">
        <v>548</v>
      </c>
      <c r="C44" s="170" t="s">
        <v>538</v>
      </c>
      <c r="D44" s="175" t="s">
        <v>549</v>
      </c>
      <c r="E44" s="170" t="s">
        <v>540</v>
      </c>
      <c r="F44" s="170" t="s">
        <v>311</v>
      </c>
      <c r="G44" s="170" t="s">
        <v>321</v>
      </c>
      <c r="H44" s="170" t="s">
        <v>561</v>
      </c>
      <c r="I44" s="170" t="s">
        <v>562</v>
      </c>
      <c r="J44" s="170" t="s">
        <v>563</v>
      </c>
      <c r="K44" s="170" t="s">
        <v>56</v>
      </c>
      <c r="L44" s="288" t="s">
        <v>564</v>
      </c>
      <c r="M44" s="170" t="s">
        <v>56</v>
      </c>
      <c r="N44" s="170">
        <v>2</v>
      </c>
      <c r="O44" s="170">
        <v>3</v>
      </c>
      <c r="P44" s="170">
        <v>6</v>
      </c>
      <c r="Q44" s="170" t="s">
        <v>451</v>
      </c>
      <c r="R44" s="170">
        <v>25</v>
      </c>
      <c r="S44" s="170">
        <v>150</v>
      </c>
      <c r="T44" s="171" t="str">
        <f t="shared" si="3"/>
        <v>II</v>
      </c>
      <c r="U44" s="172" t="str">
        <f t="shared" si="4"/>
        <v>Aceptable con control específico</v>
      </c>
      <c r="V44" s="170">
        <v>87</v>
      </c>
      <c r="W44" s="170" t="s">
        <v>318</v>
      </c>
      <c r="X44" s="170" t="s">
        <v>318</v>
      </c>
      <c r="Y44" s="170" t="s">
        <v>318</v>
      </c>
      <c r="Z44" s="170" t="s">
        <v>595</v>
      </c>
      <c r="AA44" s="201" t="s">
        <v>318</v>
      </c>
    </row>
    <row r="45" spans="1:29" ht="89.25">
      <c r="B45" s="265" t="s">
        <v>493</v>
      </c>
      <c r="C45" s="170" t="s">
        <v>308</v>
      </c>
      <c r="D45" s="170" t="s">
        <v>309</v>
      </c>
      <c r="E45" s="170" t="s">
        <v>416</v>
      </c>
      <c r="F45" s="170" t="s">
        <v>396</v>
      </c>
      <c r="G45" s="170" t="s">
        <v>403</v>
      </c>
      <c r="H45" s="170" t="s">
        <v>404</v>
      </c>
      <c r="I45" s="170" t="s">
        <v>417</v>
      </c>
      <c r="J45" s="170" t="s">
        <v>418</v>
      </c>
      <c r="K45" s="170" t="s">
        <v>56</v>
      </c>
      <c r="L45" s="288" t="s">
        <v>611</v>
      </c>
      <c r="M45" s="170" t="s">
        <v>56</v>
      </c>
      <c r="N45" s="170">
        <v>6</v>
      </c>
      <c r="O45" s="170">
        <v>1</v>
      </c>
      <c r="P45" s="170">
        <f>N45*O45</f>
        <v>6</v>
      </c>
      <c r="Q45" s="170" t="str">
        <f>IF(P45&lt;2,"O",IF(P45&lt;=4,"(B)",IF(P45&lt;=8,"(M)",IF(P45&lt;=20,"(A)","(MA)"))))</f>
        <v>(M)</v>
      </c>
      <c r="R45" s="170">
        <v>60</v>
      </c>
      <c r="S45" s="170">
        <f>P45*R45</f>
        <v>360</v>
      </c>
      <c r="T45" s="171" t="str">
        <f>IF(S45&lt;20,"O",IF(S45&lt;=20,"IV",IF(S45&lt;=120,"III",IF(S45&lt;=500,"II","I"))))</f>
        <v>II</v>
      </c>
      <c r="U45" s="172" t="str">
        <f>IF(T45="I","No aceptable",IF(T45="II","Aceptable con control específico",IF(T45="III","Mejorable","Aceptable.")))</f>
        <v>Aceptable con control específico</v>
      </c>
      <c r="V45" s="170">
        <v>87</v>
      </c>
      <c r="W45" s="170" t="s">
        <v>318</v>
      </c>
      <c r="X45" s="170" t="s">
        <v>318</v>
      </c>
      <c r="Y45" s="170" t="s">
        <v>318</v>
      </c>
      <c r="Z45" s="170" t="s">
        <v>612</v>
      </c>
      <c r="AA45" s="201" t="s">
        <v>422</v>
      </c>
    </row>
    <row r="46" spans="1:29" ht="51">
      <c r="B46" s="266" t="s">
        <v>493</v>
      </c>
      <c r="C46" s="267" t="s">
        <v>308</v>
      </c>
      <c r="D46" s="267" t="s">
        <v>309</v>
      </c>
      <c r="E46" s="267" t="s">
        <v>416</v>
      </c>
      <c r="F46" s="267" t="s">
        <v>396</v>
      </c>
      <c r="G46" s="267" t="s">
        <v>403</v>
      </c>
      <c r="H46" s="267" t="s">
        <v>410</v>
      </c>
      <c r="I46" s="267" t="s">
        <v>423</v>
      </c>
      <c r="J46" s="267" t="s">
        <v>424</v>
      </c>
      <c r="K46" s="267" t="s">
        <v>56</v>
      </c>
      <c r="L46" s="267" t="s">
        <v>425</v>
      </c>
      <c r="M46" s="267" t="s">
        <v>56</v>
      </c>
      <c r="N46" s="267">
        <v>2</v>
      </c>
      <c r="O46" s="267">
        <v>1</v>
      </c>
      <c r="P46" s="267">
        <f t="shared" ref="P46" si="25">N46*O46</f>
        <v>2</v>
      </c>
      <c r="Q46" s="267" t="str">
        <f t="shared" ref="Q46" si="26">IF(P46&lt;2,"O",IF(P46&lt;=4,"(B)",IF(P46&lt;=8,"(M)",IF(P46&lt;=20,"(A)","(MA)"))))</f>
        <v>(B)</v>
      </c>
      <c r="R46" s="267">
        <v>60</v>
      </c>
      <c r="S46" s="267">
        <f t="shared" ref="S46" si="27">P46*R46</f>
        <v>120</v>
      </c>
      <c r="T46" s="268" t="str">
        <f t="shared" ref="T46" si="28">IF(S46&lt;20,"O",IF(S46&lt;=20,"IV",IF(S46&lt;=120,"III",IF(S46&lt;=500,"II","I"))))</f>
        <v>III</v>
      </c>
      <c r="U46" s="269" t="str">
        <f t="shared" ref="U46" si="29">IF(T46="I","No aceptable",IF(T46="II","Aceptable con control específico",IF(T46="III","Mejorable","Aceptable.")))</f>
        <v>Mejorable</v>
      </c>
      <c r="V46" s="267">
        <v>87</v>
      </c>
      <c r="W46" s="267" t="s">
        <v>318</v>
      </c>
      <c r="X46" s="267" t="s">
        <v>318</v>
      </c>
      <c r="Y46" s="267" t="s">
        <v>318</v>
      </c>
      <c r="Z46" s="267" t="s">
        <v>613</v>
      </c>
      <c r="AA46" s="270" t="s">
        <v>318</v>
      </c>
    </row>
    <row r="47" spans="1:29" ht="18.75" customHeight="1">
      <c r="A47" s="549" t="s">
        <v>503</v>
      </c>
      <c r="B47" s="549"/>
      <c r="C47" s="549"/>
      <c r="D47" s="228" t="s">
        <v>504</v>
      </c>
      <c r="E47" s="227"/>
      <c r="F47" s="123"/>
      <c r="G47" s="123"/>
      <c r="H47" s="123"/>
      <c r="I47" s="123"/>
      <c r="J47" s="123"/>
      <c r="K47" s="123"/>
      <c r="L47" s="123"/>
      <c r="M47" s="123"/>
      <c r="N47" s="123"/>
      <c r="O47" s="123"/>
      <c r="P47" s="123"/>
      <c r="Q47" s="123"/>
      <c r="R47" s="123"/>
      <c r="S47" s="123"/>
      <c r="T47" s="123"/>
      <c r="U47" s="123"/>
      <c r="V47" s="123"/>
      <c r="W47" s="123"/>
      <c r="X47" s="123"/>
      <c r="Y47" s="123"/>
      <c r="Z47" s="126"/>
      <c r="AA47" s="123"/>
      <c r="AB47" s="123"/>
      <c r="AC47" s="123"/>
    </row>
    <row r="48" spans="1:29" ht="18.75" customHeight="1">
      <c r="A48" s="549"/>
      <c r="B48" s="549"/>
      <c r="C48" s="549"/>
      <c r="D48" s="228" t="s">
        <v>487</v>
      </c>
      <c r="E48" s="227"/>
      <c r="F48" s="123"/>
      <c r="G48" s="123"/>
      <c r="H48" s="123"/>
      <c r="I48" s="123"/>
      <c r="J48" s="123"/>
      <c r="K48" s="123"/>
      <c r="L48" s="123"/>
      <c r="M48" s="123"/>
      <c r="N48" s="123"/>
      <c r="O48" s="123"/>
      <c r="P48" s="123"/>
      <c r="Q48" s="123"/>
      <c r="R48" s="123"/>
      <c r="S48" s="123"/>
      <c r="T48" s="123"/>
      <c r="U48" s="123"/>
      <c r="V48" s="123"/>
      <c r="W48" s="123"/>
      <c r="X48" s="123"/>
      <c r="Y48" s="123"/>
      <c r="Z48" s="126"/>
      <c r="AA48" s="123"/>
      <c r="AB48" s="123"/>
      <c r="AC48" s="123"/>
    </row>
    <row r="49" spans="23:24">
      <c r="W49" s="123"/>
      <c r="X49" s="123"/>
    </row>
    <row r="50" spans="23:24">
      <c r="W50" s="123"/>
      <c r="X50" s="123"/>
    </row>
    <row r="51" spans="23:24">
      <c r="W51" s="123"/>
      <c r="X51" s="123"/>
    </row>
    <row r="52" spans="23:24">
      <c r="W52" s="123"/>
      <c r="X52" s="123"/>
    </row>
    <row r="53" spans="23:24">
      <c r="W53" s="123"/>
      <c r="X53" s="123"/>
    </row>
    <row r="54" spans="23:24">
      <c r="W54" s="123"/>
      <c r="X54" s="123"/>
    </row>
    <row r="55" spans="23:24">
      <c r="W55" s="123"/>
      <c r="X55" s="123"/>
    </row>
    <row r="56" spans="23:24">
      <c r="W56" s="123"/>
      <c r="X56" s="123"/>
    </row>
    <row r="57" spans="23:24">
      <c r="W57" s="123"/>
      <c r="X57" s="123"/>
    </row>
    <row r="58" spans="23:24">
      <c r="W58" s="123"/>
      <c r="X58" s="123"/>
    </row>
    <row r="59" spans="23:24">
      <c r="W59" s="123"/>
      <c r="X59" s="123"/>
    </row>
    <row r="60" spans="23:24">
      <c r="W60" s="123"/>
      <c r="X60" s="123"/>
    </row>
    <row r="61" spans="23:24">
      <c r="W61" s="123"/>
      <c r="X61" s="123"/>
    </row>
    <row r="62" spans="23:24">
      <c r="W62" s="123"/>
      <c r="X62" s="123"/>
    </row>
    <row r="63" spans="23:24">
      <c r="W63" s="123"/>
      <c r="X63" s="123"/>
    </row>
    <row r="64" spans="23:24">
      <c r="W64" s="123"/>
      <c r="X64" s="123"/>
    </row>
    <row r="65" spans="23:24">
      <c r="W65" s="123"/>
      <c r="X65" s="123"/>
    </row>
    <row r="66" spans="23:24">
      <c r="W66" s="123"/>
      <c r="X66" s="123"/>
    </row>
    <row r="67" spans="23:24">
      <c r="W67" s="123"/>
      <c r="X67" s="123"/>
    </row>
    <row r="68" spans="23:24">
      <c r="W68" s="123"/>
      <c r="X68" s="123"/>
    </row>
    <row r="69" spans="23:24">
      <c r="W69" s="123"/>
      <c r="X69" s="123"/>
    </row>
    <row r="70" spans="23:24">
      <c r="W70" s="123"/>
      <c r="X70" s="123"/>
    </row>
    <row r="71" spans="23:24">
      <c r="W71" s="123"/>
      <c r="X71" s="123"/>
    </row>
    <row r="72" spans="23:24">
      <c r="W72" s="123"/>
      <c r="X72" s="123"/>
    </row>
    <row r="73" spans="23:24">
      <c r="W73" s="123"/>
      <c r="X73" s="123"/>
    </row>
    <row r="74" spans="23:24">
      <c r="W74" s="123"/>
      <c r="X74" s="123"/>
    </row>
    <row r="75" spans="23:24">
      <c r="W75" s="123"/>
      <c r="X75" s="123"/>
    </row>
    <row r="76" spans="23:24">
      <c r="W76" s="123"/>
      <c r="X76" s="123"/>
    </row>
    <row r="77" spans="23:24">
      <c r="W77" s="123"/>
      <c r="X77" s="123"/>
    </row>
    <row r="78" spans="23:24">
      <c r="W78" s="123"/>
      <c r="X78" s="123"/>
    </row>
    <row r="79" spans="23:24">
      <c r="W79" s="123"/>
      <c r="X79" s="123"/>
    </row>
    <row r="80" spans="23:24">
      <c r="W80" s="123"/>
      <c r="X80" s="123"/>
    </row>
    <row r="81" spans="23:24">
      <c r="W81" s="123"/>
      <c r="X81" s="123"/>
    </row>
    <row r="82" spans="23:24">
      <c r="W82" s="123"/>
      <c r="X82" s="123"/>
    </row>
    <row r="83" spans="23:24">
      <c r="W83" s="123"/>
      <c r="X83" s="123"/>
    </row>
    <row r="84" spans="23:24">
      <c r="W84" s="123"/>
      <c r="X84" s="123"/>
    </row>
    <row r="85" spans="23:24">
      <c r="W85" s="123"/>
      <c r="X85" s="123"/>
    </row>
    <row r="86" spans="23:24">
      <c r="W86" s="123"/>
      <c r="X86" s="123"/>
    </row>
    <row r="87" spans="23:24">
      <c r="W87" s="123"/>
      <c r="X87" s="123"/>
    </row>
    <row r="88" spans="23:24">
      <c r="W88" s="123"/>
      <c r="X88" s="123"/>
    </row>
    <row r="89" spans="23:24">
      <c r="W89" s="123"/>
      <c r="X89" s="123"/>
    </row>
    <row r="90" spans="23:24">
      <c r="W90" s="123"/>
      <c r="X90" s="123"/>
    </row>
    <row r="91" spans="23:24">
      <c r="W91" s="123"/>
      <c r="X91" s="123"/>
    </row>
    <row r="92" spans="23:24">
      <c r="W92" s="123"/>
      <c r="X92" s="123"/>
    </row>
    <row r="93" spans="23:24">
      <c r="W93" s="123"/>
      <c r="X93" s="123"/>
    </row>
    <row r="94" spans="23:24">
      <c r="W94" s="123"/>
      <c r="X94" s="123"/>
    </row>
    <row r="95" spans="23:24">
      <c r="W95" s="123"/>
      <c r="X95" s="123"/>
    </row>
    <row r="96" spans="23:24">
      <c r="W96" s="123"/>
      <c r="X96" s="123"/>
    </row>
    <row r="97" spans="23:24">
      <c r="W97" s="123"/>
      <c r="X97" s="123"/>
    </row>
    <row r="98" spans="23:24">
      <c r="W98" s="123"/>
      <c r="X98" s="123"/>
    </row>
    <row r="99" spans="23:24">
      <c r="W99" s="123"/>
      <c r="X99" s="123"/>
    </row>
    <row r="100" spans="23:24">
      <c r="W100" s="123"/>
      <c r="X100" s="123"/>
    </row>
    <row r="101" spans="23:24">
      <c r="W101" s="123"/>
      <c r="X101" s="123"/>
    </row>
    <row r="102" spans="23:24">
      <c r="W102" s="123"/>
      <c r="X102" s="123"/>
    </row>
    <row r="103" spans="23:24">
      <c r="W103" s="123"/>
      <c r="X103" s="123"/>
    </row>
    <row r="104" spans="23:24">
      <c r="W104" s="123"/>
      <c r="X104" s="123"/>
    </row>
    <row r="105" spans="23:24">
      <c r="W105" s="123"/>
      <c r="X105" s="123"/>
    </row>
    <row r="106" spans="23:24">
      <c r="W106" s="123"/>
      <c r="X106" s="123"/>
    </row>
    <row r="107" spans="23:24">
      <c r="W107" s="123"/>
      <c r="X107" s="123"/>
    </row>
    <row r="108" spans="23:24">
      <c r="W108" s="123"/>
      <c r="X108" s="123"/>
    </row>
    <row r="109" spans="23:24">
      <c r="W109" s="123"/>
      <c r="X109" s="123"/>
    </row>
    <row r="110" spans="23:24">
      <c r="W110" s="123"/>
      <c r="X110" s="123"/>
    </row>
    <row r="111" spans="23:24">
      <c r="W111" s="123"/>
      <c r="X111" s="123"/>
    </row>
    <row r="112" spans="23:24">
      <c r="W112" s="123"/>
      <c r="X112" s="123"/>
    </row>
    <row r="113" spans="23:24">
      <c r="W113" s="123"/>
      <c r="X113" s="123"/>
    </row>
    <row r="114" spans="23:24">
      <c r="W114" s="123"/>
      <c r="X114" s="123"/>
    </row>
    <row r="115" spans="23:24">
      <c r="W115" s="123"/>
      <c r="X115" s="123"/>
    </row>
    <row r="116" spans="23:24">
      <c r="W116" s="123"/>
      <c r="X116" s="123"/>
    </row>
    <row r="117" spans="23:24">
      <c r="W117" s="123"/>
      <c r="X117" s="123"/>
    </row>
    <row r="118" spans="23:24">
      <c r="W118" s="123"/>
      <c r="X118" s="123"/>
    </row>
    <row r="119" spans="23:24">
      <c r="W119" s="123"/>
      <c r="X119" s="123"/>
    </row>
    <row r="120" spans="23:24">
      <c r="W120" s="123"/>
      <c r="X120" s="123"/>
    </row>
    <row r="121" spans="23:24">
      <c r="W121" s="123"/>
      <c r="X121" s="123"/>
    </row>
    <row r="122" spans="23:24">
      <c r="W122" s="123"/>
      <c r="X122" s="123"/>
    </row>
    <row r="123" spans="23:24">
      <c r="W123" s="123"/>
      <c r="X123" s="123"/>
    </row>
    <row r="124" spans="23:24">
      <c r="W124" s="123"/>
      <c r="X124" s="123"/>
    </row>
    <row r="125" spans="23:24">
      <c r="W125" s="123"/>
      <c r="X125" s="123"/>
    </row>
    <row r="126" spans="23:24">
      <c r="W126" s="123"/>
      <c r="X126" s="123"/>
    </row>
    <row r="127" spans="23:24">
      <c r="W127" s="123"/>
      <c r="X127" s="123"/>
    </row>
    <row r="128" spans="23:24">
      <c r="W128" s="123"/>
      <c r="X128" s="123"/>
    </row>
    <row r="129" spans="23:24">
      <c r="W129" s="123"/>
      <c r="X129" s="123"/>
    </row>
    <row r="130" spans="23:24">
      <c r="W130" s="123"/>
      <c r="X130" s="123"/>
    </row>
    <row r="131" spans="23:24">
      <c r="W131" s="123"/>
      <c r="X131" s="123"/>
    </row>
    <row r="132" spans="23:24">
      <c r="W132" s="123"/>
      <c r="X132" s="123"/>
    </row>
    <row r="133" spans="23:24">
      <c r="W133" s="123"/>
      <c r="X133" s="123"/>
    </row>
    <row r="134" spans="23:24">
      <c r="W134" s="123"/>
      <c r="X134" s="123"/>
    </row>
    <row r="135" spans="23:24">
      <c r="W135" s="123"/>
      <c r="X135" s="123"/>
    </row>
    <row r="136" spans="23:24">
      <c r="W136" s="123"/>
      <c r="X136" s="123"/>
    </row>
    <row r="137" spans="23:24">
      <c r="W137" s="123"/>
      <c r="X137" s="123"/>
    </row>
    <row r="138" spans="23:24">
      <c r="W138" s="123"/>
      <c r="X138" s="123"/>
    </row>
    <row r="139" spans="23:24">
      <c r="W139" s="123"/>
      <c r="X139" s="123"/>
    </row>
    <row r="140" spans="23:24">
      <c r="W140" s="123"/>
      <c r="X140" s="123"/>
    </row>
    <row r="141" spans="23:24">
      <c r="W141" s="123"/>
      <c r="X141" s="123"/>
    </row>
    <row r="142" spans="23:24">
      <c r="W142" s="123"/>
      <c r="X142" s="123"/>
    </row>
    <row r="143" spans="23:24">
      <c r="W143" s="123"/>
      <c r="X143" s="123"/>
    </row>
    <row r="144" spans="23:24">
      <c r="W144" s="123"/>
      <c r="X144" s="123"/>
    </row>
    <row r="145" spans="23:24">
      <c r="W145" s="123"/>
      <c r="X145" s="123"/>
    </row>
    <row r="146" spans="23:24">
      <c r="W146" s="123"/>
      <c r="X146" s="123"/>
    </row>
    <row r="147" spans="23:24">
      <c r="W147" s="123"/>
      <c r="X147" s="123"/>
    </row>
    <row r="148" spans="23:24">
      <c r="W148" s="123"/>
      <c r="X148" s="123"/>
    </row>
    <row r="149" spans="23:24">
      <c r="W149" s="123"/>
      <c r="X149" s="123"/>
    </row>
    <row r="150" spans="23:24">
      <c r="W150" s="123"/>
      <c r="X150" s="123"/>
    </row>
    <row r="151" spans="23:24">
      <c r="W151" s="123"/>
      <c r="X151" s="123"/>
    </row>
    <row r="152" spans="23:24">
      <c r="W152" s="123"/>
      <c r="X152" s="123"/>
    </row>
    <row r="153" spans="23:24">
      <c r="W153" s="123"/>
      <c r="X153" s="123"/>
    </row>
    <row r="154" spans="23:24">
      <c r="W154" s="123"/>
      <c r="X154" s="123"/>
    </row>
    <row r="155" spans="23:24">
      <c r="W155" s="123"/>
      <c r="X155" s="123"/>
    </row>
    <row r="156" spans="23:24">
      <c r="W156" s="123"/>
      <c r="X156" s="123"/>
    </row>
    <row r="157" spans="23:24">
      <c r="W157" s="123"/>
      <c r="X157" s="123"/>
    </row>
    <row r="158" spans="23:24">
      <c r="W158" s="123"/>
      <c r="X158" s="123"/>
    </row>
    <row r="159" spans="23:24">
      <c r="W159" s="123"/>
      <c r="X159" s="123"/>
    </row>
    <row r="160" spans="23:24">
      <c r="W160" s="123"/>
      <c r="X160" s="123"/>
    </row>
    <row r="161" spans="23:24">
      <c r="W161" s="123"/>
      <c r="X161" s="123"/>
    </row>
    <row r="162" spans="23:24">
      <c r="W162" s="123"/>
      <c r="X162" s="123"/>
    </row>
    <row r="163" spans="23:24">
      <c r="W163" s="123"/>
      <c r="X163" s="123"/>
    </row>
    <row r="164" spans="23:24">
      <c r="W164" s="123"/>
      <c r="X164" s="123"/>
    </row>
    <row r="165" spans="23:24">
      <c r="W165" s="123"/>
      <c r="X165" s="123"/>
    </row>
    <row r="166" spans="23:24">
      <c r="W166" s="123"/>
      <c r="X166" s="123"/>
    </row>
    <row r="167" spans="23:24">
      <c r="W167" s="123"/>
      <c r="X167" s="123"/>
    </row>
    <row r="168" spans="23:24">
      <c r="W168" s="123"/>
      <c r="X168" s="123"/>
    </row>
    <row r="169" spans="23:24">
      <c r="W169" s="123"/>
      <c r="X169" s="123"/>
    </row>
    <row r="170" spans="23:24">
      <c r="W170" s="123"/>
      <c r="X170" s="123"/>
    </row>
    <row r="171" spans="23:24">
      <c r="W171" s="123"/>
      <c r="X171" s="123"/>
    </row>
    <row r="172" spans="23:24">
      <c r="W172" s="123"/>
      <c r="X172" s="123"/>
    </row>
    <row r="173" spans="23:24">
      <c r="W173" s="123"/>
      <c r="X173" s="123"/>
    </row>
    <row r="174" spans="23:24">
      <c r="W174" s="123"/>
      <c r="X174" s="123"/>
    </row>
    <row r="175" spans="23:24">
      <c r="W175" s="123"/>
      <c r="X175" s="123"/>
    </row>
    <row r="176" spans="23:24">
      <c r="W176" s="123"/>
      <c r="X176" s="123"/>
    </row>
    <row r="177" spans="23:24">
      <c r="W177" s="123"/>
      <c r="X177" s="123"/>
    </row>
    <row r="178" spans="23:24">
      <c r="W178" s="123"/>
      <c r="X178" s="123"/>
    </row>
    <row r="179" spans="23:24">
      <c r="W179" s="123"/>
      <c r="X179" s="123"/>
    </row>
    <row r="180" spans="23:24">
      <c r="W180" s="123"/>
      <c r="X180" s="123"/>
    </row>
    <row r="181" spans="23:24">
      <c r="W181" s="123"/>
      <c r="X181" s="123"/>
    </row>
    <row r="182" spans="23:24">
      <c r="W182" s="123"/>
      <c r="X182" s="123"/>
    </row>
    <row r="183" spans="23:24">
      <c r="W183" s="123"/>
      <c r="X183" s="123"/>
    </row>
    <row r="184" spans="23:24">
      <c r="W184" s="123"/>
      <c r="X184" s="123"/>
    </row>
    <row r="185" spans="23:24">
      <c r="W185" s="123"/>
      <c r="X185" s="123"/>
    </row>
    <row r="186" spans="23:24">
      <c r="W186" s="123"/>
      <c r="X186" s="123"/>
    </row>
    <row r="187" spans="23:24">
      <c r="W187" s="123"/>
      <c r="X187" s="123"/>
    </row>
    <row r="188" spans="23:24">
      <c r="W188" s="123"/>
      <c r="X188" s="123"/>
    </row>
    <row r="189" spans="23:24">
      <c r="W189" s="123"/>
      <c r="X189" s="123"/>
    </row>
    <row r="190" spans="23:24">
      <c r="W190" s="123"/>
      <c r="X190" s="123"/>
    </row>
    <row r="191" spans="23:24">
      <c r="W191" s="123"/>
      <c r="X191" s="123"/>
    </row>
    <row r="192" spans="23:24">
      <c r="W192" s="123"/>
      <c r="X192" s="123"/>
    </row>
    <row r="193" spans="23:24">
      <c r="W193" s="123"/>
      <c r="X193" s="123"/>
    </row>
    <row r="194" spans="23:24">
      <c r="W194" s="123"/>
      <c r="X194" s="123"/>
    </row>
    <row r="195" spans="23:24">
      <c r="W195" s="123"/>
      <c r="X195" s="123"/>
    </row>
    <row r="196" spans="23:24">
      <c r="W196" s="123"/>
      <c r="X196" s="123"/>
    </row>
    <row r="197" spans="23:24">
      <c r="W197" s="123"/>
      <c r="X197" s="123"/>
    </row>
    <row r="198" spans="23:24">
      <c r="W198" s="123"/>
      <c r="X198" s="123"/>
    </row>
    <row r="199" spans="23:24">
      <c r="W199" s="123"/>
      <c r="X199" s="123"/>
    </row>
    <row r="200" spans="23:24">
      <c r="W200" s="123"/>
      <c r="X200" s="123"/>
    </row>
    <row r="201" spans="23:24">
      <c r="W201" s="123"/>
      <c r="X201" s="123"/>
    </row>
    <row r="202" spans="23:24">
      <c r="W202" s="123"/>
      <c r="X202" s="123"/>
    </row>
    <row r="203" spans="23:24">
      <c r="W203" s="123"/>
      <c r="X203" s="123"/>
    </row>
    <row r="204" spans="23:24">
      <c r="W204" s="123"/>
      <c r="X204" s="123"/>
    </row>
    <row r="205" spans="23:24">
      <c r="W205" s="123"/>
      <c r="X205" s="123"/>
    </row>
    <row r="206" spans="23:24">
      <c r="W206" s="123"/>
      <c r="X206" s="123"/>
    </row>
    <row r="207" spans="23:24">
      <c r="W207" s="123"/>
      <c r="X207" s="123"/>
    </row>
    <row r="208" spans="23:24">
      <c r="W208" s="123"/>
      <c r="X208" s="123"/>
    </row>
    <row r="209" spans="23:24">
      <c r="W209" s="123"/>
      <c r="X209" s="123"/>
    </row>
    <row r="210" spans="23:24">
      <c r="W210" s="123"/>
      <c r="X210" s="123"/>
    </row>
    <row r="211" spans="23:24">
      <c r="W211" s="123"/>
      <c r="X211" s="123"/>
    </row>
    <row r="212" spans="23:24">
      <c r="W212" s="123"/>
      <c r="X212" s="123"/>
    </row>
    <row r="213" spans="23:24">
      <c r="W213" s="123"/>
      <c r="X213" s="123"/>
    </row>
    <row r="214" spans="23:24">
      <c r="W214" s="123"/>
      <c r="X214" s="123"/>
    </row>
    <row r="215" spans="23:24">
      <c r="W215" s="123"/>
      <c r="X215" s="123"/>
    </row>
    <row r="216" spans="23:24">
      <c r="W216" s="123"/>
      <c r="X216" s="123"/>
    </row>
    <row r="217" spans="23:24">
      <c r="W217" s="123"/>
      <c r="X217" s="123"/>
    </row>
    <row r="218" spans="23:24">
      <c r="W218" s="123"/>
      <c r="X218" s="123"/>
    </row>
    <row r="219" spans="23:24">
      <c r="W219" s="123"/>
      <c r="X219" s="123"/>
    </row>
    <row r="220" spans="23:24">
      <c r="W220" s="123"/>
      <c r="X220" s="123"/>
    </row>
    <row r="221" spans="23:24">
      <c r="W221" s="123"/>
      <c r="X221" s="123"/>
    </row>
    <row r="222" spans="23:24">
      <c r="W222" s="123"/>
      <c r="X222" s="123"/>
    </row>
    <row r="223" spans="23:24">
      <c r="W223" s="123"/>
      <c r="X223" s="123"/>
    </row>
    <row r="224" spans="23:24">
      <c r="W224" s="123"/>
      <c r="X224" s="123"/>
    </row>
    <row r="225" spans="23:24">
      <c r="W225" s="123"/>
      <c r="X225" s="123"/>
    </row>
    <row r="226" spans="23:24">
      <c r="W226" s="123"/>
      <c r="X226" s="123"/>
    </row>
    <row r="227" spans="23:24">
      <c r="W227" s="123"/>
      <c r="X227" s="123"/>
    </row>
    <row r="228" spans="23:24">
      <c r="W228" s="123"/>
      <c r="X228" s="123"/>
    </row>
    <row r="229" spans="23:24">
      <c r="W229" s="123"/>
      <c r="X229" s="123"/>
    </row>
    <row r="230" spans="23:24">
      <c r="W230" s="123"/>
      <c r="X230" s="123"/>
    </row>
    <row r="231" spans="23:24">
      <c r="W231" s="123"/>
      <c r="X231" s="123"/>
    </row>
    <row r="232" spans="23:24">
      <c r="W232" s="123"/>
      <c r="X232" s="123"/>
    </row>
    <row r="233" spans="23:24">
      <c r="W233" s="123"/>
      <c r="X233" s="123"/>
    </row>
    <row r="234" spans="23:24">
      <c r="W234" s="123"/>
      <c r="X234" s="123"/>
    </row>
    <row r="235" spans="23:24">
      <c r="W235" s="123"/>
      <c r="X235" s="123"/>
    </row>
    <row r="236" spans="23:24">
      <c r="W236" s="123"/>
      <c r="X236" s="123"/>
    </row>
    <row r="237" spans="23:24">
      <c r="W237" s="123"/>
      <c r="X237" s="123"/>
    </row>
    <row r="238" spans="23:24">
      <c r="W238" s="123"/>
      <c r="X238" s="123"/>
    </row>
    <row r="239" spans="23:24">
      <c r="W239" s="123"/>
      <c r="X239" s="123"/>
    </row>
    <row r="240" spans="23:24">
      <c r="W240" s="123"/>
      <c r="X240" s="123"/>
    </row>
    <row r="241" spans="23:24">
      <c r="W241" s="123"/>
      <c r="X241" s="123"/>
    </row>
    <row r="242" spans="23:24">
      <c r="W242" s="123"/>
      <c r="X242" s="123"/>
    </row>
    <row r="243" spans="23:24">
      <c r="W243" s="123"/>
      <c r="X243" s="123"/>
    </row>
    <row r="244" spans="23:24">
      <c r="W244" s="123"/>
      <c r="X244" s="123"/>
    </row>
    <row r="245" spans="23:24">
      <c r="W245" s="123"/>
      <c r="X245" s="123"/>
    </row>
    <row r="246" spans="23:24">
      <c r="W246" s="123"/>
      <c r="X246" s="123"/>
    </row>
    <row r="247" spans="23:24">
      <c r="W247" s="123"/>
      <c r="X247" s="123"/>
    </row>
    <row r="248" spans="23:24">
      <c r="W248" s="123"/>
      <c r="X248" s="123"/>
    </row>
    <row r="249" spans="23:24">
      <c r="W249" s="123"/>
      <c r="X249" s="123"/>
    </row>
    <row r="250" spans="23:24">
      <c r="W250" s="123"/>
      <c r="X250" s="123"/>
    </row>
    <row r="251" spans="23:24">
      <c r="W251" s="123"/>
      <c r="X251" s="123"/>
    </row>
    <row r="252" spans="23:24">
      <c r="W252" s="123"/>
      <c r="X252" s="123"/>
    </row>
    <row r="253" spans="23:24">
      <c r="W253" s="123"/>
      <c r="X253" s="123"/>
    </row>
    <row r="254" spans="23:24">
      <c r="W254" s="123"/>
      <c r="X254" s="123"/>
    </row>
    <row r="255" spans="23:24">
      <c r="W255" s="123"/>
      <c r="X255" s="123"/>
    </row>
    <row r="256" spans="23:24">
      <c r="W256" s="123"/>
      <c r="X256" s="123"/>
    </row>
    <row r="257" spans="23:24">
      <c r="W257" s="123"/>
      <c r="X257" s="123"/>
    </row>
    <row r="258" spans="23:24">
      <c r="W258" s="123"/>
      <c r="X258" s="123"/>
    </row>
    <row r="259" spans="23:24">
      <c r="W259" s="123"/>
      <c r="X259" s="123"/>
    </row>
    <row r="260" spans="23:24">
      <c r="W260" s="123"/>
      <c r="X260" s="123"/>
    </row>
    <row r="261" spans="23:24">
      <c r="W261" s="123"/>
      <c r="X261" s="123"/>
    </row>
    <row r="262" spans="23:24">
      <c r="W262" s="123"/>
      <c r="X262" s="123"/>
    </row>
    <row r="263" spans="23:24">
      <c r="W263" s="123"/>
      <c r="X263" s="123"/>
    </row>
    <row r="264" spans="23:24">
      <c r="W264" s="123"/>
      <c r="X264" s="123"/>
    </row>
    <row r="265" spans="23:24">
      <c r="W265" s="123"/>
      <c r="X265" s="123"/>
    </row>
    <row r="266" spans="23:24">
      <c r="W266" s="123"/>
      <c r="X266" s="123"/>
    </row>
    <row r="267" spans="23:24">
      <c r="W267" s="123"/>
      <c r="X267" s="123"/>
    </row>
    <row r="268" spans="23:24">
      <c r="W268" s="123"/>
      <c r="X268" s="123"/>
    </row>
    <row r="269" spans="23:24">
      <c r="W269" s="123"/>
      <c r="X269" s="123"/>
    </row>
    <row r="270" spans="23:24">
      <c r="W270" s="123"/>
      <c r="X270" s="123"/>
    </row>
    <row r="271" spans="23:24">
      <c r="W271" s="123"/>
      <c r="X271" s="123"/>
    </row>
    <row r="272" spans="23:24">
      <c r="W272" s="123"/>
      <c r="X272" s="123"/>
    </row>
    <row r="273" spans="23:24">
      <c r="W273" s="123"/>
      <c r="X273" s="123"/>
    </row>
    <row r="274" spans="23:24">
      <c r="W274" s="123"/>
      <c r="X274" s="123"/>
    </row>
    <row r="275" spans="23:24">
      <c r="W275" s="123"/>
      <c r="X275" s="123"/>
    </row>
    <row r="276" spans="23:24">
      <c r="W276" s="123"/>
      <c r="X276" s="123"/>
    </row>
    <row r="277" spans="23:24">
      <c r="W277" s="123"/>
      <c r="X277" s="123"/>
    </row>
    <row r="278" spans="23:24">
      <c r="W278" s="123"/>
      <c r="X278" s="123"/>
    </row>
    <row r="279" spans="23:24">
      <c r="W279" s="123"/>
      <c r="X279" s="123"/>
    </row>
    <row r="280" spans="23:24">
      <c r="W280" s="123"/>
      <c r="X280" s="123"/>
    </row>
    <row r="281" spans="23:24">
      <c r="W281" s="123"/>
      <c r="X281" s="123"/>
    </row>
    <row r="282" spans="23:24">
      <c r="W282" s="123"/>
      <c r="X282" s="123"/>
    </row>
    <row r="283" spans="23:24">
      <c r="W283" s="123"/>
      <c r="X283" s="123"/>
    </row>
    <row r="284" spans="23:24">
      <c r="W284" s="123"/>
      <c r="X284" s="123"/>
    </row>
    <row r="285" spans="23:24">
      <c r="W285" s="123"/>
      <c r="X285" s="123"/>
    </row>
    <row r="286" spans="23:24">
      <c r="W286" s="123"/>
      <c r="X286" s="123"/>
    </row>
    <row r="287" spans="23:24">
      <c r="W287" s="123"/>
      <c r="X287" s="123"/>
    </row>
    <row r="288" spans="23:24">
      <c r="W288" s="123"/>
      <c r="X288" s="123"/>
    </row>
    <row r="289" spans="23:24">
      <c r="W289" s="123"/>
      <c r="X289" s="123"/>
    </row>
    <row r="290" spans="23:24">
      <c r="W290" s="123"/>
      <c r="X290" s="123"/>
    </row>
    <row r="291" spans="23:24">
      <c r="W291" s="123"/>
      <c r="X291" s="123"/>
    </row>
    <row r="292" spans="23:24">
      <c r="W292" s="123"/>
      <c r="X292" s="123"/>
    </row>
    <row r="293" spans="23:24">
      <c r="W293" s="123"/>
      <c r="X293" s="123"/>
    </row>
    <row r="294" spans="23:24">
      <c r="W294" s="123"/>
      <c r="X294" s="123"/>
    </row>
    <row r="295" spans="23:24">
      <c r="W295" s="123"/>
      <c r="X295" s="123"/>
    </row>
    <row r="296" spans="23:24">
      <c r="W296" s="123"/>
      <c r="X296" s="123"/>
    </row>
    <row r="297" spans="23:24">
      <c r="W297" s="123"/>
      <c r="X297" s="123"/>
    </row>
    <row r="298" spans="23:24">
      <c r="W298" s="123"/>
      <c r="X298" s="123"/>
    </row>
    <row r="299" spans="23:24">
      <c r="W299" s="123"/>
      <c r="X299" s="123"/>
    </row>
    <row r="300" spans="23:24">
      <c r="W300" s="123"/>
      <c r="X300" s="123"/>
    </row>
    <row r="301" spans="23:24">
      <c r="W301" s="123"/>
      <c r="X301" s="123"/>
    </row>
    <row r="302" spans="23:24">
      <c r="W302" s="123"/>
      <c r="X302" s="123"/>
    </row>
    <row r="303" spans="23:24">
      <c r="W303" s="123"/>
      <c r="X303" s="123"/>
    </row>
    <row r="304" spans="23:24">
      <c r="W304" s="123"/>
      <c r="X304" s="123"/>
    </row>
    <row r="305" spans="23:24">
      <c r="W305" s="123"/>
      <c r="X305" s="123"/>
    </row>
    <row r="306" spans="23:24">
      <c r="W306" s="123"/>
      <c r="X306" s="123"/>
    </row>
    <row r="307" spans="23:24">
      <c r="W307" s="123"/>
      <c r="X307" s="123"/>
    </row>
    <row r="308" spans="23:24">
      <c r="W308" s="123"/>
      <c r="X308" s="123"/>
    </row>
    <row r="309" spans="23:24">
      <c r="W309" s="123"/>
      <c r="X309" s="123"/>
    </row>
    <row r="310" spans="23:24">
      <c r="W310" s="123"/>
      <c r="X310" s="123"/>
    </row>
    <row r="311" spans="23:24">
      <c r="W311" s="123"/>
      <c r="X311" s="123"/>
    </row>
    <row r="312" spans="23:24">
      <c r="W312" s="123"/>
      <c r="X312" s="123"/>
    </row>
    <row r="313" spans="23:24">
      <c r="W313" s="123"/>
      <c r="X313" s="123"/>
    </row>
    <row r="314" spans="23:24">
      <c r="W314" s="123"/>
      <c r="X314" s="123"/>
    </row>
    <row r="315" spans="23:24">
      <c r="W315" s="123"/>
      <c r="X315" s="123"/>
    </row>
    <row r="316" spans="23:24">
      <c r="W316" s="123"/>
      <c r="X316" s="123"/>
    </row>
    <row r="317" spans="23:24">
      <c r="W317" s="123"/>
      <c r="X317" s="123"/>
    </row>
    <row r="318" spans="23:24">
      <c r="W318" s="123"/>
      <c r="X318" s="123"/>
    </row>
    <row r="319" spans="23:24">
      <c r="W319" s="123"/>
      <c r="X319" s="123"/>
    </row>
    <row r="320" spans="23:24">
      <c r="W320" s="123"/>
      <c r="X320" s="123"/>
    </row>
    <row r="321" spans="23:24">
      <c r="W321" s="123"/>
      <c r="X321" s="123"/>
    </row>
    <row r="322" spans="23:24">
      <c r="W322" s="123"/>
      <c r="X322" s="123"/>
    </row>
    <row r="323" spans="23:24">
      <c r="W323" s="123"/>
      <c r="X323" s="123"/>
    </row>
    <row r="324" spans="23:24">
      <c r="W324" s="123"/>
      <c r="X324" s="123"/>
    </row>
    <row r="325" spans="23:24">
      <c r="W325" s="123"/>
      <c r="X325" s="123"/>
    </row>
    <row r="326" spans="23:24">
      <c r="W326" s="123"/>
      <c r="X326" s="123"/>
    </row>
    <row r="327" spans="23:24">
      <c r="W327" s="123"/>
      <c r="X327" s="123"/>
    </row>
    <row r="328" spans="23:24">
      <c r="W328" s="123"/>
      <c r="X328" s="123"/>
    </row>
    <row r="329" spans="23:24">
      <c r="W329" s="123"/>
      <c r="X329" s="123"/>
    </row>
    <row r="330" spans="23:24">
      <c r="W330" s="123"/>
      <c r="X330" s="123"/>
    </row>
    <row r="331" spans="23:24">
      <c r="W331" s="123"/>
      <c r="X331" s="123"/>
    </row>
    <row r="332" spans="23:24">
      <c r="W332" s="123"/>
      <c r="X332" s="123"/>
    </row>
    <row r="333" spans="23:24">
      <c r="W333" s="123"/>
      <c r="X333" s="123"/>
    </row>
    <row r="334" spans="23:24">
      <c r="W334" s="123"/>
      <c r="X334" s="123"/>
    </row>
    <row r="335" spans="23:24">
      <c r="W335" s="123"/>
      <c r="X335" s="123"/>
    </row>
    <row r="336" spans="23:24">
      <c r="W336" s="123"/>
      <c r="X336" s="123"/>
    </row>
    <row r="337" spans="23:24">
      <c r="W337" s="123"/>
      <c r="X337" s="123"/>
    </row>
    <row r="338" spans="23:24">
      <c r="W338" s="123"/>
      <c r="X338" s="123"/>
    </row>
    <row r="339" spans="23:24">
      <c r="W339" s="123"/>
      <c r="X339" s="123"/>
    </row>
    <row r="340" spans="23:24">
      <c r="W340" s="123"/>
      <c r="X340" s="123"/>
    </row>
    <row r="341" spans="23:24">
      <c r="W341" s="123"/>
      <c r="X341" s="123"/>
    </row>
    <row r="342" spans="23:24">
      <c r="W342" s="123"/>
      <c r="X342" s="123"/>
    </row>
    <row r="343" spans="23:24">
      <c r="W343" s="123"/>
      <c r="X343" s="123"/>
    </row>
    <row r="344" spans="23:24">
      <c r="W344" s="123"/>
      <c r="X344" s="123"/>
    </row>
    <row r="345" spans="23:24">
      <c r="W345" s="123"/>
      <c r="X345" s="123"/>
    </row>
    <row r="346" spans="23:24">
      <c r="W346" s="123"/>
      <c r="X346" s="123"/>
    </row>
    <row r="347" spans="23:24">
      <c r="W347" s="123"/>
      <c r="X347" s="123"/>
    </row>
    <row r="348" spans="23:24">
      <c r="W348" s="123"/>
      <c r="X348" s="123"/>
    </row>
    <row r="349" spans="23:24">
      <c r="W349" s="123"/>
      <c r="X349" s="123"/>
    </row>
    <row r="350" spans="23:24">
      <c r="W350" s="123"/>
      <c r="X350" s="123"/>
    </row>
    <row r="351" spans="23:24">
      <c r="W351" s="123"/>
      <c r="X351" s="123"/>
    </row>
    <row r="352" spans="23:24">
      <c r="W352" s="123"/>
      <c r="X352" s="123"/>
    </row>
    <row r="353" spans="23:24">
      <c r="W353" s="123"/>
      <c r="X353" s="123"/>
    </row>
    <row r="354" spans="23:24">
      <c r="W354" s="123"/>
      <c r="X354" s="123"/>
    </row>
    <row r="355" spans="23:24">
      <c r="W355" s="123"/>
      <c r="X355" s="123"/>
    </row>
    <row r="356" spans="23:24">
      <c r="W356" s="123"/>
      <c r="X356" s="123"/>
    </row>
    <row r="357" spans="23:24">
      <c r="W357" s="123"/>
      <c r="X357" s="123"/>
    </row>
    <row r="358" spans="23:24">
      <c r="W358" s="123"/>
      <c r="X358" s="123"/>
    </row>
    <row r="359" spans="23:24">
      <c r="W359" s="123"/>
      <c r="X359" s="123"/>
    </row>
    <row r="360" spans="23:24">
      <c r="W360" s="123"/>
      <c r="X360" s="123"/>
    </row>
    <row r="361" spans="23:24">
      <c r="W361" s="123"/>
      <c r="X361" s="123"/>
    </row>
    <row r="362" spans="23:24">
      <c r="W362" s="123"/>
      <c r="X362" s="123"/>
    </row>
    <row r="363" spans="23:24">
      <c r="W363" s="123"/>
      <c r="X363" s="123"/>
    </row>
  </sheetData>
  <sheetProtection algorithmName="SHA-512" hashValue="j1DeusHDs4BWs0e99aQIHbE0+BUgqi9pJUt7QZmiFMjSNeZ/ote7yLEpCtF8VN5a9er6kw8CLAXJKzS6dTsk5w==" saltValue="wAVjA4asT+r3Cor9yDSLPg==" spinCount="100000" sheet="1" formatCells="0" formatColumns="0" formatRows="0" insertColumns="0" insertRows="0" insertHyperlinks="0" deleteColumns="0" deleteRows="0" sort="0" pivotTables="0"/>
  <autoFilter ref="G10:I48"/>
  <mergeCells count="24">
    <mergeCell ref="B2:D5"/>
    <mergeCell ref="E2:Y2"/>
    <mergeCell ref="Z2:AA2"/>
    <mergeCell ref="E3:Y3"/>
    <mergeCell ref="Z3:AA3"/>
    <mergeCell ref="E4:Y5"/>
    <mergeCell ref="Z4:AA4"/>
    <mergeCell ref="Z5:AA5"/>
    <mergeCell ref="A47:C48"/>
    <mergeCell ref="B7:D7"/>
    <mergeCell ref="E7:M7"/>
    <mergeCell ref="U7:W7"/>
    <mergeCell ref="X7:Y7"/>
    <mergeCell ref="B9:B10"/>
    <mergeCell ref="C9:C10"/>
    <mergeCell ref="D9:D10"/>
    <mergeCell ref="E9:E10"/>
    <mergeCell ref="F9:F10"/>
    <mergeCell ref="G9:I9"/>
    <mergeCell ref="J9:J10"/>
    <mergeCell ref="K9:M9"/>
    <mergeCell ref="N9:T9"/>
    <mergeCell ref="V9:V10"/>
    <mergeCell ref="W9:AA9"/>
  </mergeCells>
  <conditionalFormatting sqref="F11:G11 P28:Q29 P45:Q46 S45:S46 P12:Q12 S12 S28:S29 P31">
    <cfRule type="cellIs" dxfId="1133" priority="264" operator="equal">
      <formula>"MEDIA"</formula>
    </cfRule>
    <cfRule type="cellIs" dxfId="1132" priority="265" operator="equal">
      <formula>"BAJA"</formula>
    </cfRule>
    <cfRule type="cellIs" dxfId="1131" priority="266" operator="equal">
      <formula>"MUY ALTA"</formula>
    </cfRule>
  </conditionalFormatting>
  <conditionalFormatting sqref="S31:T31">
    <cfRule type="cellIs" dxfId="1130" priority="254" operator="equal">
      <formula>"MEDIA"</formula>
    </cfRule>
    <cfRule type="cellIs" dxfId="1129" priority="255" operator="equal">
      <formula>"BAJA"</formula>
    </cfRule>
    <cfRule type="cellIs" dxfId="1128" priority="256" operator="equal">
      <formula>"MUY ALTA"</formula>
    </cfRule>
  </conditionalFormatting>
  <conditionalFormatting sqref="T12 T38:T39 T31 T44:T46 T28:T29">
    <cfRule type="cellIs" dxfId="1127" priority="229" operator="equal">
      <formula>"II"</formula>
    </cfRule>
    <cfRule type="cellIs" dxfId="1126" priority="230" operator="equal">
      <formula>"III"</formula>
    </cfRule>
    <cfRule type="cellIs" dxfId="1125" priority="231" operator="equal">
      <formula>"I"</formula>
    </cfRule>
    <cfRule type="cellIs" dxfId="1124" priority="232" operator="equal">
      <formula>"IV"</formula>
    </cfRule>
  </conditionalFormatting>
  <conditionalFormatting sqref="U12 U38:U39 U31 U44:U46 U28:U29">
    <cfRule type="containsText" dxfId="1123" priority="226" operator="containsText" text="Mejorable">
      <formula>NOT(ISERROR(SEARCH("Mejorable",U12)))</formula>
    </cfRule>
    <cfRule type="containsText" dxfId="1122" priority="227" operator="containsText" text="Aceptable.">
      <formula>NOT(ISERROR(SEARCH("Aceptable.",U12)))</formula>
    </cfRule>
    <cfRule type="containsText" dxfId="1121" priority="228" operator="containsText" text="Aceptable con control específico">
      <formula>NOT(ISERROR(SEARCH("Aceptable con control específico",U12)))</formula>
    </cfRule>
  </conditionalFormatting>
  <conditionalFormatting sqref="V44">
    <cfRule type="containsText" dxfId="1120" priority="239" operator="containsText" text="Aceptable con control específico">
      <formula>NOT(ISERROR(SEARCH(("Aceptable con control específico"),(V44))))</formula>
    </cfRule>
    <cfRule type="cellIs" dxfId="1119" priority="240" stopIfTrue="1" operator="equal">
      <formula>"Aceptable"</formula>
    </cfRule>
  </conditionalFormatting>
  <conditionalFormatting sqref="T34:T35">
    <cfRule type="cellIs" dxfId="1118" priority="212" operator="equal">
      <formula>"II"</formula>
    </cfRule>
    <cfRule type="cellIs" dxfId="1117" priority="213" operator="equal">
      <formula>"III"</formula>
    </cfRule>
    <cfRule type="cellIs" dxfId="1116" priority="214" operator="equal">
      <formula>"I"</formula>
    </cfRule>
    <cfRule type="cellIs" dxfId="1115" priority="215" operator="equal">
      <formula>"IV"</formula>
    </cfRule>
  </conditionalFormatting>
  <conditionalFormatting sqref="U34:U35">
    <cfRule type="containsText" dxfId="1114" priority="209" operator="containsText" text="Mejorable">
      <formula>NOT(ISERROR(SEARCH("Mejorable",U34)))</formula>
    </cfRule>
    <cfRule type="containsText" dxfId="1113" priority="210" operator="containsText" text="Aceptable.">
      <formula>NOT(ISERROR(SEARCH("Aceptable.",U34)))</formula>
    </cfRule>
    <cfRule type="containsText" dxfId="1112" priority="211" operator="containsText" text="Aceptable con control específico">
      <formula>NOT(ISERROR(SEARCH("Aceptable con control específico",U34)))</formula>
    </cfRule>
  </conditionalFormatting>
  <conditionalFormatting sqref="P36:Q37 S36:S37">
    <cfRule type="cellIs" dxfId="1111" priority="206" operator="equal">
      <formula>"MEDIA"</formula>
    </cfRule>
    <cfRule type="cellIs" dxfId="1110" priority="207" operator="equal">
      <formula>"BAJA"</formula>
    </cfRule>
    <cfRule type="cellIs" dxfId="1109" priority="208" operator="equal">
      <formula>"MUY ALTA"</formula>
    </cfRule>
  </conditionalFormatting>
  <conditionalFormatting sqref="T36:T37">
    <cfRule type="cellIs" dxfId="1108" priority="202" operator="equal">
      <formula>"II"</formula>
    </cfRule>
    <cfRule type="cellIs" dxfId="1107" priority="203" operator="equal">
      <formula>"III"</formula>
    </cfRule>
    <cfRule type="cellIs" dxfId="1106" priority="204" operator="equal">
      <formula>"I"</formula>
    </cfRule>
    <cfRule type="cellIs" dxfId="1105" priority="205" operator="equal">
      <formula>"IV"</formula>
    </cfRule>
  </conditionalFormatting>
  <conditionalFormatting sqref="U36:U37">
    <cfRule type="containsText" dxfId="1104" priority="199" operator="containsText" text="Mejorable">
      <formula>NOT(ISERROR(SEARCH("Mejorable",U36)))</formula>
    </cfRule>
    <cfRule type="containsText" dxfId="1103" priority="200" operator="containsText" text="Aceptable.">
      <formula>NOT(ISERROR(SEARCH("Aceptable.",U36)))</formula>
    </cfRule>
    <cfRule type="containsText" dxfId="1102" priority="201" operator="containsText" text="Aceptable con control específico">
      <formula>NOT(ISERROR(SEARCH("Aceptable con control específico",U36)))</formula>
    </cfRule>
  </conditionalFormatting>
  <conditionalFormatting sqref="T19">
    <cfRule type="cellIs" dxfId="1101" priority="189" operator="equal">
      <formula>"II"</formula>
    </cfRule>
    <cfRule type="cellIs" dxfId="1100" priority="190" operator="equal">
      <formula>"III"</formula>
    </cfRule>
    <cfRule type="cellIs" dxfId="1099" priority="191" operator="equal">
      <formula>"I"</formula>
    </cfRule>
    <cfRule type="cellIs" dxfId="1098" priority="192" operator="equal">
      <formula>"IV"</formula>
    </cfRule>
  </conditionalFormatting>
  <conditionalFormatting sqref="U19">
    <cfRule type="containsText" dxfId="1097" priority="193" operator="containsText" text="Mejorable">
      <formula>NOT(ISERROR(SEARCH("Mejorable",U19)))</formula>
    </cfRule>
    <cfRule type="containsText" dxfId="1096" priority="194" operator="containsText" text="Aceptable.">
      <formula>NOT(ISERROR(SEARCH("Aceptable.",U19)))</formula>
    </cfRule>
    <cfRule type="containsText" dxfId="1095" priority="195" operator="containsText" text="Aceptable con control específico">
      <formula>NOT(ISERROR(SEARCH("Aceptable con control específico",U19)))</formula>
    </cfRule>
  </conditionalFormatting>
  <conditionalFormatting sqref="P19:Q19 S19">
    <cfRule type="cellIs" dxfId="1094" priority="179" operator="equal">
      <formula>"MEDIA"</formula>
    </cfRule>
    <cfRule type="cellIs" dxfId="1093" priority="180" operator="equal">
      <formula>"BAJA"</formula>
    </cfRule>
    <cfRule type="cellIs" dxfId="1092" priority="181" operator="equal">
      <formula>"MUY ALTA"</formula>
    </cfRule>
  </conditionalFormatting>
  <conditionalFormatting sqref="S20 P20:Q20">
    <cfRule type="cellIs" dxfId="1091" priority="164" operator="equal">
      <formula>"MEDIA"</formula>
    </cfRule>
  </conditionalFormatting>
  <conditionalFormatting sqref="T20:T22">
    <cfRule type="cellIs" dxfId="1090" priority="160" operator="equal">
      <formula>"II"</formula>
    </cfRule>
    <cfRule type="cellIs" dxfId="1089" priority="161" operator="equal">
      <formula>"III"</formula>
    </cfRule>
    <cfRule type="cellIs" dxfId="1088" priority="162" operator="equal">
      <formula>"I"</formula>
    </cfRule>
    <cfRule type="cellIs" dxfId="1087" priority="163" operator="equal">
      <formula>"IV"</formula>
    </cfRule>
  </conditionalFormatting>
  <conditionalFormatting sqref="U20:U22">
    <cfRule type="containsText" dxfId="1086" priority="157" operator="containsText" text="Mejorable">
      <formula>NOT(ISERROR(SEARCH("Mejorable",U20)))</formula>
    </cfRule>
    <cfRule type="containsText" dxfId="1085" priority="158" operator="containsText" text="Aceptable.">
      <formula>NOT(ISERROR(SEARCH("Aceptable.",U20)))</formula>
    </cfRule>
    <cfRule type="containsText" dxfId="1084" priority="159" operator="containsText" text="Aceptable con control específico">
      <formula>NOT(ISERROR(SEARCH("Aceptable con control específico",U20)))</formula>
    </cfRule>
  </conditionalFormatting>
  <conditionalFormatting sqref="P21:Q21 S21">
    <cfRule type="cellIs" dxfId="1083" priority="156" operator="equal">
      <formula>"MEDIA"</formula>
    </cfRule>
  </conditionalFormatting>
  <conditionalFormatting sqref="P22:Q22 S22">
    <cfRule type="cellIs" dxfId="1082" priority="152" operator="equal">
      <formula>"MEDIA"</formula>
    </cfRule>
  </conditionalFormatting>
  <conditionalFormatting sqref="P26:Q26 S26">
    <cfRule type="cellIs" dxfId="1081" priority="146" operator="equal">
      <formula>"MEDIA"</formula>
    </cfRule>
    <cfRule type="cellIs" dxfId="1080" priority="147" operator="equal">
      <formula>"BAJA"</formula>
    </cfRule>
    <cfRule type="cellIs" dxfId="1079" priority="148" operator="equal">
      <formula>"MUY ALTA"</formula>
    </cfRule>
  </conditionalFormatting>
  <conditionalFormatting sqref="T26">
    <cfRule type="cellIs" dxfId="1078" priority="139" operator="equal">
      <formula>"II"</formula>
    </cfRule>
    <cfRule type="cellIs" dxfId="1077" priority="140" operator="equal">
      <formula>"III"</formula>
    </cfRule>
    <cfRule type="cellIs" dxfId="1076" priority="141" operator="equal">
      <formula>"I"</formula>
    </cfRule>
    <cfRule type="cellIs" dxfId="1075" priority="142" operator="equal">
      <formula>"IV"</formula>
    </cfRule>
  </conditionalFormatting>
  <conditionalFormatting sqref="U26">
    <cfRule type="containsText" dxfId="1074" priority="143" operator="containsText" text="Mejorable">
      <formula>NOT(ISERROR(SEARCH("Mejorable",U26)))</formula>
    </cfRule>
    <cfRule type="containsText" dxfId="1073" priority="144" operator="containsText" text="Aceptable.">
      <formula>NOT(ISERROR(SEARCH("Aceptable.",U26)))</formula>
    </cfRule>
    <cfRule type="containsText" dxfId="1072" priority="145" operator="containsText" text="Aceptable con control específico">
      <formula>NOT(ISERROR(SEARCH("Aceptable con control específico",U26)))</formula>
    </cfRule>
  </conditionalFormatting>
  <conditionalFormatting sqref="P23:Q23 S23">
    <cfRule type="cellIs" dxfId="1071" priority="133" operator="equal">
      <formula>"MEDIA"</formula>
    </cfRule>
    <cfRule type="cellIs" dxfId="1070" priority="134" operator="equal">
      <formula>"BAJA"</formula>
    </cfRule>
    <cfRule type="cellIs" dxfId="1069" priority="135" operator="equal">
      <formula>"MUY ALTA"</formula>
    </cfRule>
  </conditionalFormatting>
  <conditionalFormatting sqref="T23">
    <cfRule type="cellIs" dxfId="1068" priority="129" operator="equal">
      <formula>"II"</formula>
    </cfRule>
    <cfRule type="cellIs" dxfId="1067" priority="132" operator="equal">
      <formula>"III"</formula>
    </cfRule>
    <cfRule type="cellIs" dxfId="1066" priority="267" operator="equal">
      <formula>"I"</formula>
    </cfRule>
    <cfRule type="cellIs" dxfId="1065" priority="267" operator="equal">
      <formula>"IV"</formula>
    </cfRule>
  </conditionalFormatting>
  <conditionalFormatting sqref="U23">
    <cfRule type="containsText" dxfId="1064" priority="130" operator="containsText" text="Mejorable">
      <formula>NOT(ISERROR(SEARCH("Mejorable",U23)))</formula>
    </cfRule>
    <cfRule type="containsText" dxfId="1063" priority="131" operator="containsText" text="Aceptable.">
      <formula>NOT(ISERROR(SEARCH("Aceptable.",U23)))</formula>
    </cfRule>
    <cfRule type="containsText" dxfId="1062" priority="268" operator="containsText" text="Aceptable con control específico">
      <formula>NOT(ISERROR(SEARCH("Aceptable con control específico",U23)))</formula>
    </cfRule>
  </conditionalFormatting>
  <conditionalFormatting sqref="P24:Q24 S24">
    <cfRule type="cellIs" dxfId="1061" priority="126" operator="equal">
      <formula>"MEDIA"</formula>
    </cfRule>
    <cfRule type="cellIs" dxfId="1060" priority="127" operator="equal">
      <formula>"BAJA"</formula>
    </cfRule>
    <cfRule type="cellIs" dxfId="1059" priority="128" operator="equal">
      <formula>"MUY ALTA"</formula>
    </cfRule>
  </conditionalFormatting>
  <conditionalFormatting sqref="T24">
    <cfRule type="cellIs" dxfId="1058" priority="119" operator="equal">
      <formula>"II"</formula>
    </cfRule>
    <cfRule type="cellIs" dxfId="1057" priority="120" operator="equal">
      <formula>"III"</formula>
    </cfRule>
    <cfRule type="cellIs" dxfId="1056" priority="121" operator="equal">
      <formula>"I"</formula>
    </cfRule>
    <cfRule type="cellIs" dxfId="1055" priority="122" operator="equal">
      <formula>"IV"</formula>
    </cfRule>
  </conditionalFormatting>
  <conditionalFormatting sqref="U24">
    <cfRule type="containsText" dxfId="1054" priority="123" operator="containsText" text="Mejorable">
      <formula>NOT(ISERROR(SEARCH("Mejorable",U24)))</formula>
    </cfRule>
    <cfRule type="containsText" dxfId="1053" priority="124" operator="containsText" text="Aceptable.">
      <formula>NOT(ISERROR(SEARCH("Aceptable.",U24)))</formula>
    </cfRule>
    <cfRule type="containsText" dxfId="1052" priority="125" operator="containsText" text="Aceptable con control específico">
      <formula>NOT(ISERROR(SEARCH("Aceptable con control específico",U24)))</formula>
    </cfRule>
  </conditionalFormatting>
  <conditionalFormatting sqref="P27:Q27 S27">
    <cfRule type="cellIs" dxfId="1051" priority="106" operator="equal">
      <formula>"MEDIA"</formula>
    </cfRule>
    <cfRule type="cellIs" dxfId="1050" priority="107" operator="equal">
      <formula>"BAJA"</formula>
    </cfRule>
    <cfRule type="cellIs" dxfId="1049" priority="108" operator="equal">
      <formula>"MUY ALTA"</formula>
    </cfRule>
  </conditionalFormatting>
  <conditionalFormatting sqref="T27">
    <cfRule type="cellIs" dxfId="1048" priority="99" operator="equal">
      <formula>"II"</formula>
    </cfRule>
    <cfRule type="cellIs" dxfId="1047" priority="100" operator="equal">
      <formula>"III"</formula>
    </cfRule>
    <cfRule type="cellIs" dxfId="1046" priority="101" operator="equal">
      <formula>"I"</formula>
    </cfRule>
    <cfRule type="cellIs" dxfId="1045" priority="102" operator="equal">
      <formula>"IV"</formula>
    </cfRule>
  </conditionalFormatting>
  <conditionalFormatting sqref="U27">
    <cfRule type="containsText" dxfId="1044" priority="103" operator="containsText" text="Mejorable">
      <formula>NOT(ISERROR(SEARCH("Mejorable",U27)))</formula>
    </cfRule>
    <cfRule type="containsText" dxfId="1043" priority="104" operator="containsText" text="Aceptable.">
      <formula>NOT(ISERROR(SEARCH("Aceptable.",U27)))</formula>
    </cfRule>
    <cfRule type="containsText" dxfId="1042" priority="105" operator="containsText" text="Aceptable con control específico">
      <formula>NOT(ISERROR(SEARCH("Aceptable con control específico",U27)))</formula>
    </cfRule>
  </conditionalFormatting>
  <conditionalFormatting sqref="P30 S30:T30">
    <cfRule type="cellIs" dxfId="1041" priority="96" operator="equal">
      <formula>"MEDIA"</formula>
    </cfRule>
    <cfRule type="cellIs" dxfId="1040" priority="97" operator="equal">
      <formula>"BAJA"</formula>
    </cfRule>
    <cfRule type="cellIs" dxfId="1039" priority="98" operator="equal">
      <formula>"MUY ALTA"</formula>
    </cfRule>
  </conditionalFormatting>
  <conditionalFormatting sqref="Q30">
    <cfRule type="cellIs" dxfId="1038" priority="90" operator="equal">
      <formula>"MEDIA"</formula>
    </cfRule>
    <cfRule type="cellIs" dxfId="1037" priority="91" operator="equal">
      <formula>"BAJA"</formula>
    </cfRule>
    <cfRule type="cellIs" dxfId="1036" priority="92" operator="equal">
      <formula>"MUY ALTA"</formula>
    </cfRule>
  </conditionalFormatting>
  <conditionalFormatting sqref="T30">
    <cfRule type="cellIs" dxfId="1035" priority="86" operator="equal">
      <formula>"II"</formula>
    </cfRule>
    <cfRule type="cellIs" dxfId="1034" priority="87" operator="equal">
      <formula>"III"</formula>
    </cfRule>
    <cfRule type="cellIs" dxfId="1033" priority="88" operator="equal">
      <formula>"I"</formula>
    </cfRule>
    <cfRule type="cellIs" dxfId="1032" priority="89" operator="equal">
      <formula>"IV"</formula>
    </cfRule>
  </conditionalFormatting>
  <conditionalFormatting sqref="U30">
    <cfRule type="containsText" dxfId="1031" priority="93" operator="containsText" text="Mejorable">
      <formula>NOT(ISERROR(SEARCH("Mejorable",U30)))</formula>
    </cfRule>
    <cfRule type="containsText" dxfId="1030" priority="94" operator="containsText" text="Aceptable.">
      <formula>NOT(ISERROR(SEARCH("Aceptable.",U30)))</formula>
    </cfRule>
    <cfRule type="containsText" dxfId="1029" priority="95" operator="containsText" text="Aceptable con control específico">
      <formula>NOT(ISERROR(SEARCH("Aceptable con control específico",U30)))</formula>
    </cfRule>
  </conditionalFormatting>
  <conditionalFormatting sqref="T40">
    <cfRule type="cellIs" dxfId="1028" priority="80" operator="equal">
      <formula>"II"</formula>
    </cfRule>
    <cfRule type="cellIs" dxfId="1027" priority="81" operator="equal">
      <formula>"III"</formula>
    </cfRule>
    <cfRule type="cellIs" dxfId="1026" priority="82" operator="equal">
      <formula>"I"</formula>
    </cfRule>
    <cfRule type="cellIs" dxfId="1025" priority="83" operator="equal">
      <formula>"IV"</formula>
    </cfRule>
  </conditionalFormatting>
  <conditionalFormatting sqref="U40">
    <cfRule type="containsText" dxfId="1024" priority="77" operator="containsText" text="Mejorable">
      <formula>NOT(ISERROR(SEARCH("Mejorable",U40)))</formula>
    </cfRule>
    <cfRule type="containsText" dxfId="1023" priority="78" operator="containsText" text="Aceptable.">
      <formula>NOT(ISERROR(SEARCH("Aceptable.",U40)))</formula>
    </cfRule>
    <cfRule type="containsText" dxfId="1022" priority="79" operator="containsText" text="Aceptable con control específico">
      <formula>NOT(ISERROR(SEARCH("Aceptable con control específico",U40)))</formula>
    </cfRule>
  </conditionalFormatting>
  <conditionalFormatting sqref="T41">
    <cfRule type="cellIs" dxfId="1021" priority="71" operator="equal">
      <formula>"II"</formula>
    </cfRule>
    <cfRule type="cellIs" dxfId="1020" priority="72" operator="equal">
      <formula>"III"</formula>
    </cfRule>
    <cfRule type="cellIs" dxfId="1019" priority="73" operator="equal">
      <formula>"I"</formula>
    </cfRule>
    <cfRule type="cellIs" dxfId="1018" priority="74" operator="equal">
      <formula>"IV"</formula>
    </cfRule>
  </conditionalFormatting>
  <conditionalFormatting sqref="U41">
    <cfRule type="containsText" dxfId="1017" priority="68" operator="containsText" text="Mejorable">
      <formula>NOT(ISERROR(SEARCH("Mejorable",U41)))</formula>
    </cfRule>
    <cfRule type="containsText" dxfId="1016" priority="69" operator="containsText" text="Aceptable.">
      <formula>NOT(ISERROR(SEARCH("Aceptable.",U41)))</formula>
    </cfRule>
    <cfRule type="containsText" dxfId="1015" priority="70" operator="containsText" text="Aceptable con control específico">
      <formula>NOT(ISERROR(SEARCH("Aceptable con control específico",U41)))</formula>
    </cfRule>
  </conditionalFormatting>
  <conditionalFormatting sqref="T42">
    <cfRule type="cellIs" dxfId="1014" priority="62" operator="equal">
      <formula>"II"</formula>
    </cfRule>
    <cfRule type="cellIs" dxfId="1013" priority="63" operator="equal">
      <formula>"III"</formula>
    </cfRule>
    <cfRule type="cellIs" dxfId="1012" priority="64" operator="equal">
      <formula>"I"</formula>
    </cfRule>
    <cfRule type="cellIs" dxfId="1011" priority="65" operator="equal">
      <formula>"IV"</formula>
    </cfRule>
  </conditionalFormatting>
  <conditionalFormatting sqref="U42">
    <cfRule type="containsText" dxfId="1010" priority="59" operator="containsText" text="Mejorable">
      <formula>NOT(ISERROR(SEARCH("Mejorable",U42)))</formula>
    </cfRule>
    <cfRule type="containsText" dxfId="1009" priority="60" operator="containsText" text="Aceptable.">
      <formula>NOT(ISERROR(SEARCH("Aceptable.",U42)))</formula>
    </cfRule>
    <cfRule type="containsText" dxfId="1008" priority="61" operator="containsText" text="Aceptable con control específico">
      <formula>NOT(ISERROR(SEARCH("Aceptable con control específico",U42)))</formula>
    </cfRule>
  </conditionalFormatting>
  <conditionalFormatting sqref="P25:Q25 S25">
    <cfRule type="cellIs" dxfId="1007" priority="56" operator="equal">
      <formula>"MEDIA"</formula>
    </cfRule>
    <cfRule type="cellIs" dxfId="1006" priority="57" operator="equal">
      <formula>"BAJA"</formula>
    </cfRule>
    <cfRule type="cellIs" dxfId="1005" priority="58" operator="equal">
      <formula>"MUY ALTA"</formula>
    </cfRule>
  </conditionalFormatting>
  <conditionalFormatting sqref="T25">
    <cfRule type="cellIs" dxfId="1004" priority="49" operator="equal">
      <formula>"II"</formula>
    </cfRule>
    <cfRule type="cellIs" dxfId="1003" priority="50" operator="equal">
      <formula>"III"</formula>
    </cfRule>
    <cfRule type="cellIs" dxfId="1002" priority="51" operator="equal">
      <formula>"I"</formula>
    </cfRule>
    <cfRule type="cellIs" dxfId="1001" priority="52" operator="equal">
      <formula>"IV"</formula>
    </cfRule>
  </conditionalFormatting>
  <conditionalFormatting sqref="U25">
    <cfRule type="containsText" dxfId="1000" priority="53" operator="containsText" text="Mejorable">
      <formula>NOT(ISERROR(SEARCH("Mejorable",U25)))</formula>
    </cfRule>
    <cfRule type="containsText" dxfId="999" priority="54" operator="containsText" text="Aceptable.">
      <formula>NOT(ISERROR(SEARCH("Aceptable.",U25)))</formula>
    </cfRule>
    <cfRule type="containsText" dxfId="998" priority="55" operator="containsText" text="Aceptable con control específico">
      <formula>NOT(ISERROR(SEARCH("Aceptable con control específico",U25)))</formula>
    </cfRule>
  </conditionalFormatting>
  <conditionalFormatting sqref="W11:AA11 H11:S11">
    <cfRule type="cellIs" dxfId="997" priority="45" operator="equal">
      <formula>"MEDIA"</formula>
    </cfRule>
    <cfRule type="cellIs" dxfId="996" priority="46" operator="equal">
      <formula>"BAJA"</formula>
    </cfRule>
    <cfRule type="cellIs" dxfId="995" priority="47" operator="equal">
      <formula>"MUY ALTA"</formula>
    </cfRule>
  </conditionalFormatting>
  <conditionalFormatting sqref="T11">
    <cfRule type="cellIs" dxfId="994" priority="38" operator="equal">
      <formula>"II"</formula>
    </cfRule>
    <cfRule type="cellIs" dxfId="993" priority="39" operator="equal">
      <formula>"III"</formula>
    </cfRule>
    <cfRule type="cellIs" dxfId="992" priority="40" operator="equal">
      <formula>"I"</formula>
    </cfRule>
    <cfRule type="cellIs" dxfId="991" priority="41" operator="equal">
      <formula>"IV"</formula>
    </cfRule>
  </conditionalFormatting>
  <conditionalFormatting sqref="U11">
    <cfRule type="containsText" dxfId="990" priority="42" operator="containsText" text="Mejorable">
      <formula>NOT(ISERROR(SEARCH("Mejorable",U11)))</formula>
    </cfRule>
    <cfRule type="containsText" dxfId="989" priority="43" operator="containsText" text="Aceptable.">
      <formula>NOT(ISERROR(SEARCH("Aceptable.",U11)))</formula>
    </cfRule>
    <cfRule type="containsText" dxfId="988" priority="44" operator="containsText" text="Aceptable con control específico">
      <formula>NOT(ISERROR(SEARCH("Aceptable con control específico",U11)))</formula>
    </cfRule>
  </conditionalFormatting>
  <conditionalFormatting sqref="W11 Z11:AA11">
    <cfRule type="cellIs" dxfId="987" priority="48" operator="equal">
      <formula>"ALTA"</formula>
    </cfRule>
  </conditionalFormatting>
  <conditionalFormatting sqref="T32">
    <cfRule type="cellIs" dxfId="986" priority="32" operator="equal">
      <formula>"II"</formula>
    </cfRule>
    <cfRule type="cellIs" dxfId="985" priority="33" operator="equal">
      <formula>"III"</formula>
    </cfRule>
    <cfRule type="cellIs" dxfId="984" priority="34" operator="equal">
      <formula>"I"</formula>
    </cfRule>
    <cfRule type="cellIs" dxfId="983" priority="35" operator="equal">
      <formula>"IV"</formula>
    </cfRule>
  </conditionalFormatting>
  <conditionalFormatting sqref="U32">
    <cfRule type="containsText" dxfId="982" priority="29" operator="containsText" text="Mejorable">
      <formula>NOT(ISERROR(SEARCH("Mejorable",U32)))</formula>
    </cfRule>
    <cfRule type="containsText" dxfId="981" priority="30" operator="containsText" text="Aceptable.">
      <formula>NOT(ISERROR(SEARCH("Aceptable.",U32)))</formula>
    </cfRule>
    <cfRule type="containsText" dxfId="980" priority="31" operator="containsText" text="Aceptable con control específico">
      <formula>NOT(ISERROR(SEARCH("Aceptable con control específico",U32)))</formula>
    </cfRule>
  </conditionalFormatting>
  <conditionalFormatting sqref="T33">
    <cfRule type="cellIs" dxfId="979" priority="23" operator="equal">
      <formula>"II"</formula>
    </cfRule>
    <cfRule type="cellIs" dxfId="978" priority="24" operator="equal">
      <formula>"III"</formula>
    </cfRule>
    <cfRule type="cellIs" dxfId="977" priority="25" operator="equal">
      <formula>"I"</formula>
    </cfRule>
    <cfRule type="cellIs" dxfId="976" priority="26" operator="equal">
      <formula>"IV"</formula>
    </cfRule>
  </conditionalFormatting>
  <conditionalFormatting sqref="U33">
    <cfRule type="containsText" dxfId="975" priority="20" operator="containsText" text="Mejorable">
      <formula>NOT(ISERROR(SEARCH("Mejorable",U33)))</formula>
    </cfRule>
    <cfRule type="containsText" dxfId="974" priority="21" operator="containsText" text="Aceptable.">
      <formula>NOT(ISERROR(SEARCH("Aceptable.",U33)))</formula>
    </cfRule>
    <cfRule type="containsText" dxfId="973" priority="22" operator="containsText" text="Aceptable con control específico">
      <formula>NOT(ISERROR(SEARCH("Aceptable con control específico",U33)))</formula>
    </cfRule>
  </conditionalFormatting>
  <conditionalFormatting sqref="T43">
    <cfRule type="cellIs" dxfId="972" priority="14" operator="equal">
      <formula>"II"</formula>
    </cfRule>
    <cfRule type="cellIs" dxfId="971" priority="15" operator="equal">
      <formula>"III"</formula>
    </cfRule>
    <cfRule type="cellIs" dxfId="970" priority="16" operator="equal">
      <formula>"I"</formula>
    </cfRule>
    <cfRule type="cellIs" dxfId="969" priority="17" operator="equal">
      <formula>"IV"</formula>
    </cfRule>
  </conditionalFormatting>
  <conditionalFormatting sqref="U43">
    <cfRule type="containsText" dxfId="968" priority="11" operator="containsText" text="Mejorable">
      <formula>NOT(ISERROR(SEARCH("Mejorable",U43)))</formula>
    </cfRule>
    <cfRule type="containsText" dxfId="967" priority="12" operator="containsText" text="Aceptable.">
      <formula>NOT(ISERROR(SEARCH("Aceptable.",U43)))</formula>
    </cfRule>
    <cfRule type="containsText" dxfId="966" priority="13" operator="containsText" text="Aceptable con control específico">
      <formula>NOT(ISERROR(SEARCH("Aceptable con control específico",U43)))</formula>
    </cfRule>
  </conditionalFormatting>
  <conditionalFormatting sqref="V43">
    <cfRule type="containsText" dxfId="965" priority="18" operator="containsText" text="Aceptable con control específico">
      <formula>NOT(ISERROR(SEARCH(("Aceptable con control específico"),(V43))))</formula>
    </cfRule>
    <cfRule type="cellIs" dxfId="964" priority="19" stopIfTrue="1" operator="equal">
      <formula>"Aceptable"</formula>
    </cfRule>
  </conditionalFormatting>
  <conditionalFormatting sqref="P13:Q18 S13:S18">
    <cfRule type="cellIs" dxfId="963" priority="8" operator="equal">
      <formula>"MEDIA"</formula>
    </cfRule>
    <cfRule type="cellIs" dxfId="962" priority="8" operator="equal">
      <formula>"BAJA"</formula>
    </cfRule>
    <cfRule type="cellIs" dxfId="961" priority="8" operator="equal">
      <formula>"MUY ALTA"</formula>
    </cfRule>
  </conditionalFormatting>
  <conditionalFormatting sqref="T13:T18">
    <cfRule type="cellIs" dxfId="960" priority="4" operator="equal">
      <formula>"III"</formula>
    </cfRule>
    <cfRule type="cellIs" dxfId="959" priority="4" operator="equal">
      <formula>"II"</formula>
    </cfRule>
    <cfRule type="cellIs" dxfId="958" priority="5" operator="equal">
      <formula>"I"</formula>
    </cfRule>
    <cfRule type="cellIs" dxfId="957" priority="6" operator="equal">
      <formula>"IV"</formula>
    </cfRule>
  </conditionalFormatting>
  <conditionalFormatting sqref="U13:U18">
    <cfRule type="containsText" dxfId="956" priority="2" operator="containsText" text="Mejorable">
      <formula>NOT(ISERROR(SEARCH("Mejorable",U13)))</formula>
    </cfRule>
    <cfRule type="containsText" dxfId="955" priority="3" operator="containsText" text="Aceptable.">
      <formula>NOT(ISERROR(SEARCH("Aceptable.",U13)))</formula>
    </cfRule>
    <cfRule type="containsText" dxfId="954" priority="269" operator="containsText" text="Aceptable con control específico">
      <formula>NOT(ISERROR(SEARCH("Aceptable con control específico",U13)))</formula>
    </cfRule>
  </conditionalFormatting>
  <dataValidations count="3">
    <dataValidation type="list" allowBlank="1" showInputMessage="1" showErrorMessage="1" sqref="R19">
      <formula1>"10,25,60,100"</formula1>
    </dataValidation>
    <dataValidation type="list" allowBlank="1" showInputMessage="1" showErrorMessage="1" sqref="N19">
      <formula1>"2,6,10"</formula1>
    </dataValidation>
    <dataValidation type="list" errorStyle="warning" allowBlank="1" showInputMessage="1" showErrorMessage="1" errorTitle="COLOQUE SOLO" error="1,2,3, O 4" sqref="O19">
      <formula1>"4,3,2,1"</formula1>
    </dataValidation>
  </dataValidations>
  <pageMargins left="0.7" right="0.7" top="0.75" bottom="0.75" header="0.3" footer="0.3"/>
  <pageSetup scale="1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vt:i4>
      </vt:variant>
    </vt:vector>
  </HeadingPairs>
  <TitlesOfParts>
    <vt:vector size="30" baseType="lpstr">
      <vt:lpstr>MATRIZ DE RIESGOS SDM (2)</vt:lpstr>
      <vt:lpstr>GES</vt:lpstr>
      <vt:lpstr>GES - DEPENDENCIA</vt:lpstr>
      <vt:lpstr>OAP</vt:lpstr>
      <vt:lpstr>OAJ</vt:lpstr>
      <vt:lpstr>DDDP</vt:lpstr>
      <vt:lpstr>DGC</vt:lpstr>
      <vt:lpstr>DED</vt:lpstr>
      <vt:lpstr>DTDP</vt:lpstr>
      <vt:lpstr>DSC</vt:lpstr>
      <vt:lpstr>DEVMAJ</vt:lpstr>
      <vt:lpstr>DAF</vt:lpstr>
      <vt:lpstr>DTH</vt:lpstr>
      <vt:lpstr>CEG</vt:lpstr>
      <vt:lpstr>DC</vt:lpstr>
      <vt:lpstr>CID</vt:lpstr>
      <vt:lpstr>CEG!Área_de_impresión</vt:lpstr>
      <vt:lpstr>CID!Área_de_impresión</vt:lpstr>
      <vt:lpstr>DAF!Área_de_impresión</vt:lpstr>
      <vt:lpstr>DC!Área_de_impresión</vt:lpstr>
      <vt:lpstr>DDDP!Área_de_impresión</vt:lpstr>
      <vt:lpstr>DED!Área_de_impresión</vt:lpstr>
      <vt:lpstr>DEVMAJ!Área_de_impresión</vt:lpstr>
      <vt:lpstr>DSC!Área_de_impresión</vt:lpstr>
      <vt:lpstr>DTDP!Área_de_impresión</vt:lpstr>
      <vt:lpstr>DTH!Área_de_impresión</vt:lpstr>
      <vt:lpstr>GES!Área_de_impresión</vt:lpstr>
      <vt:lpstr>'GES - DEPENDENCIA'!Área_de_impresión</vt:lpstr>
      <vt:lpstr>OAJ!Área_de_impresión</vt:lpstr>
      <vt:lpstr>OAP!Área_de_impresión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usu1</cp:lastModifiedBy>
  <cp:revision/>
  <dcterms:created xsi:type="dcterms:W3CDTF">2012-10-03T21:23:57Z</dcterms:created>
  <dcterms:modified xsi:type="dcterms:W3CDTF">2025-12-13T02:23:10Z</dcterms:modified>
  <cp:category/>
  <cp:contentStatus/>
</cp:coreProperties>
</file>