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aoli\OneDrive\Escritorio\Matrices de peligros 2022\"/>
    </mc:Choice>
  </mc:AlternateContent>
  <bookViews>
    <workbookView xWindow="0" yWindow="0" windowWidth="20490" windowHeight="7635" tabRatio="816"/>
  </bookViews>
  <sheets>
    <sheet name="Matriz" sheetId="24" r:id="rId1"/>
    <sheet name="GUIA" sheetId="25" state="hidden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Matriz!$A$7:$AD$134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</workbook>
</file>

<file path=xl/calcChain.xml><?xml version="1.0" encoding="utf-8"?>
<calcChain xmlns="http://schemas.openxmlformats.org/spreadsheetml/2006/main">
  <c r="T134" i="24" l="1"/>
  <c r="T133" i="24"/>
  <c r="W133" i="24" s="1"/>
  <c r="X133" i="24" s="1"/>
  <c r="Y133" i="24" s="1"/>
  <c r="T132" i="24"/>
  <c r="W132" i="24" s="1"/>
  <c r="X132" i="24" s="1"/>
  <c r="Y132" i="24" s="1"/>
  <c r="T131" i="24"/>
  <c r="W131" i="24" s="1"/>
  <c r="X131" i="24" s="1"/>
  <c r="Y131" i="24" s="1"/>
  <c r="T130" i="24"/>
  <c r="T129" i="24"/>
  <c r="W129" i="24" s="1"/>
  <c r="X129" i="24" s="1"/>
  <c r="Y129" i="24" s="1"/>
  <c r="W128" i="24"/>
  <c r="X128" i="24" s="1"/>
  <c r="Y128" i="24" s="1"/>
  <c r="U128" i="24"/>
  <c r="T128" i="24"/>
  <c r="X127" i="24"/>
  <c r="Y127" i="24" s="1"/>
  <c r="W127" i="24"/>
  <c r="U127" i="24"/>
  <c r="T127" i="24"/>
  <c r="T126" i="24"/>
  <c r="Y125" i="24"/>
  <c r="U125" i="24"/>
  <c r="T125" i="24"/>
  <c r="W125" i="24" s="1"/>
  <c r="X125" i="24" s="1"/>
  <c r="W124" i="24"/>
  <c r="X124" i="24" s="1"/>
  <c r="Y124" i="24" s="1"/>
  <c r="T124" i="24"/>
  <c r="U124" i="24" s="1"/>
  <c r="U123" i="24"/>
  <c r="T123" i="24"/>
  <c r="W123" i="24" s="1"/>
  <c r="X123" i="24" s="1"/>
  <c r="Y123" i="24" s="1"/>
  <c r="T122" i="24"/>
  <c r="T121" i="24"/>
  <c r="W121" i="24" s="1"/>
  <c r="X121" i="24" s="1"/>
  <c r="Y121" i="24" s="1"/>
  <c r="W120" i="24"/>
  <c r="X120" i="24" s="1"/>
  <c r="Y120" i="24" s="1"/>
  <c r="T120" i="24"/>
  <c r="U120" i="24" s="1"/>
  <c r="U119" i="24"/>
  <c r="T119" i="24"/>
  <c r="W119" i="24" s="1"/>
  <c r="X119" i="24" s="1"/>
  <c r="Y119" i="24" s="1"/>
  <c r="T118" i="24"/>
  <c r="T117" i="24"/>
  <c r="W117" i="24" s="1"/>
  <c r="X117" i="24" s="1"/>
  <c r="Y117" i="24" s="1"/>
  <c r="W116" i="24"/>
  <c r="X116" i="24" s="1"/>
  <c r="Y116" i="24" s="1"/>
  <c r="T116" i="24"/>
  <c r="U116" i="24" s="1"/>
  <c r="W115" i="24"/>
  <c r="X115" i="24" s="1"/>
  <c r="Y115" i="24" s="1"/>
  <c r="T115" i="24"/>
  <c r="U115" i="24" s="1"/>
  <c r="T114" i="24"/>
  <c r="T113" i="24"/>
  <c r="W113" i="24" s="1"/>
  <c r="X113" i="24" s="1"/>
  <c r="Y113" i="24" s="1"/>
  <c r="T112" i="24"/>
  <c r="W112" i="24" s="1"/>
  <c r="X112" i="24" s="1"/>
  <c r="Y112" i="24" s="1"/>
  <c r="T111" i="24"/>
  <c r="W111" i="24" s="1"/>
  <c r="X111" i="24" s="1"/>
  <c r="Y111" i="24" s="1"/>
  <c r="T110" i="24"/>
  <c r="U109" i="24"/>
  <c r="T109" i="24"/>
  <c r="W109" i="24" s="1"/>
  <c r="X109" i="24" s="1"/>
  <c r="Y109" i="24" s="1"/>
  <c r="T108" i="24"/>
  <c r="W108" i="24" s="1"/>
  <c r="X108" i="24" s="1"/>
  <c r="Y108" i="24" s="1"/>
  <c r="U107" i="24"/>
  <c r="T107" i="24"/>
  <c r="W107" i="24" s="1"/>
  <c r="X107" i="24" s="1"/>
  <c r="Y107" i="24" s="1"/>
  <c r="T106" i="24"/>
  <c r="T105" i="24"/>
  <c r="W105" i="24" s="1"/>
  <c r="X105" i="24" s="1"/>
  <c r="Y105" i="24" s="1"/>
  <c r="T104" i="24"/>
  <c r="W104" i="24" s="1"/>
  <c r="X104" i="24" s="1"/>
  <c r="Y104" i="24" s="1"/>
  <c r="W103" i="24"/>
  <c r="X103" i="24" s="1"/>
  <c r="Y103" i="24" s="1"/>
  <c r="U103" i="24"/>
  <c r="T103" i="24"/>
  <c r="T102" i="24"/>
  <c r="T101" i="24"/>
  <c r="W101" i="24" s="1"/>
  <c r="X101" i="24" s="1"/>
  <c r="Y101" i="24" s="1"/>
  <c r="U100" i="24"/>
  <c r="T100" i="24"/>
  <c r="W100" i="24" s="1"/>
  <c r="X100" i="24" s="1"/>
  <c r="Y100" i="24" s="1"/>
  <c r="T99" i="24"/>
  <c r="W99" i="24" s="1"/>
  <c r="X99" i="24" s="1"/>
  <c r="Y99" i="24" s="1"/>
  <c r="T98" i="24"/>
  <c r="U98" i="24" s="1"/>
  <c r="T97" i="24"/>
  <c r="W97" i="24" s="1"/>
  <c r="X97" i="24" s="1"/>
  <c r="Y97" i="24" s="1"/>
  <c r="T96" i="24"/>
  <c r="W96" i="24" s="1"/>
  <c r="X96" i="24" s="1"/>
  <c r="Y96" i="24" s="1"/>
  <c r="T95" i="24"/>
  <c r="W95" i="24" s="1"/>
  <c r="X95" i="24" s="1"/>
  <c r="Y95" i="24" s="1"/>
  <c r="T94" i="24"/>
  <c r="U94" i="24" s="1"/>
  <c r="T93" i="24"/>
  <c r="W93" i="24" s="1"/>
  <c r="X93" i="24" s="1"/>
  <c r="Y93" i="24" s="1"/>
  <c r="T92" i="24"/>
  <c r="W92" i="24" s="1"/>
  <c r="X92" i="24" s="1"/>
  <c r="Y92" i="24" s="1"/>
  <c r="W91" i="24"/>
  <c r="X91" i="24" s="1"/>
  <c r="Y91" i="24" s="1"/>
  <c r="U91" i="24"/>
  <c r="T91" i="24"/>
  <c r="T90" i="24"/>
  <c r="U90" i="24" s="1"/>
  <c r="T89" i="24"/>
  <c r="W89" i="24" s="1"/>
  <c r="X89" i="24" s="1"/>
  <c r="Y89" i="24" s="1"/>
  <c r="T88" i="24"/>
  <c r="W88" i="24" s="1"/>
  <c r="X88" i="24" s="1"/>
  <c r="Y88" i="24" s="1"/>
  <c r="T87" i="24"/>
  <c r="W87" i="24" s="1"/>
  <c r="X87" i="24" s="1"/>
  <c r="Y87" i="24" s="1"/>
  <c r="T86" i="24"/>
  <c r="U86" i="24" s="1"/>
  <c r="T85" i="24"/>
  <c r="W85" i="24" s="1"/>
  <c r="X85" i="24" s="1"/>
  <c r="Y85" i="24" s="1"/>
  <c r="T84" i="24"/>
  <c r="W84" i="24" s="1"/>
  <c r="X84" i="24" s="1"/>
  <c r="Y84" i="24" s="1"/>
  <c r="T83" i="24"/>
  <c r="W83" i="24" s="1"/>
  <c r="X83" i="24" s="1"/>
  <c r="Y83" i="24" s="1"/>
  <c r="T82" i="24"/>
  <c r="U82" i="24" s="1"/>
  <c r="T81" i="24"/>
  <c r="W81" i="24" s="1"/>
  <c r="X81" i="24" s="1"/>
  <c r="Y81" i="24" s="1"/>
  <c r="T80" i="24"/>
  <c r="W80" i="24" s="1"/>
  <c r="X80" i="24" s="1"/>
  <c r="Y80" i="24" s="1"/>
  <c r="T79" i="24"/>
  <c r="W79" i="24" s="1"/>
  <c r="X79" i="24" s="1"/>
  <c r="Y79" i="24" s="1"/>
  <c r="T78" i="24"/>
  <c r="U78" i="24" s="1"/>
  <c r="T77" i="24"/>
  <c r="W77" i="24" s="1"/>
  <c r="X77" i="24" s="1"/>
  <c r="Y77" i="24" s="1"/>
  <c r="T76" i="24"/>
  <c r="W76" i="24" s="1"/>
  <c r="X76" i="24" s="1"/>
  <c r="Y76" i="24" s="1"/>
  <c r="W75" i="24"/>
  <c r="X75" i="24" s="1"/>
  <c r="Y75" i="24" s="1"/>
  <c r="T75" i="24"/>
  <c r="U75" i="24" s="1"/>
  <c r="T74" i="24"/>
  <c r="U74" i="24" s="1"/>
  <c r="T73" i="24"/>
  <c r="W73" i="24" s="1"/>
  <c r="X73" i="24" s="1"/>
  <c r="Y73" i="24" s="1"/>
  <c r="T72" i="24"/>
  <c r="W72" i="24" s="1"/>
  <c r="X72" i="24" s="1"/>
  <c r="Y72" i="24" s="1"/>
  <c r="T71" i="24"/>
  <c r="W71" i="24" s="1"/>
  <c r="X71" i="24" s="1"/>
  <c r="Y71" i="24" s="1"/>
  <c r="T70" i="24"/>
  <c r="U70" i="24" s="1"/>
  <c r="T69" i="24"/>
  <c r="W69" i="24" s="1"/>
  <c r="X69" i="24" s="1"/>
  <c r="Y69" i="24" s="1"/>
  <c r="T68" i="24"/>
  <c r="W68" i="24" s="1"/>
  <c r="X68" i="24" s="1"/>
  <c r="Y68" i="24" s="1"/>
  <c r="W67" i="24"/>
  <c r="X67" i="24" s="1"/>
  <c r="Y67" i="24" s="1"/>
  <c r="U67" i="24"/>
  <c r="T67" i="24"/>
  <c r="T66" i="24"/>
  <c r="U66" i="24" s="1"/>
  <c r="T65" i="24"/>
  <c r="W65" i="24" s="1"/>
  <c r="X65" i="24" s="1"/>
  <c r="Y65" i="24" s="1"/>
  <c r="T64" i="24"/>
  <c r="W64" i="24" s="1"/>
  <c r="X64" i="24" s="1"/>
  <c r="Y64" i="24" s="1"/>
  <c r="U63" i="24"/>
  <c r="T63" i="24"/>
  <c r="W63" i="24" s="1"/>
  <c r="X63" i="24" s="1"/>
  <c r="Y63" i="24" s="1"/>
  <c r="T62" i="24"/>
  <c r="U62" i="24" s="1"/>
  <c r="T61" i="24"/>
  <c r="W61" i="24" s="1"/>
  <c r="X61" i="24" s="1"/>
  <c r="Y61" i="24" s="1"/>
  <c r="Y60" i="24"/>
  <c r="T60" i="24"/>
  <c r="W60" i="24" s="1"/>
  <c r="X60" i="24" s="1"/>
  <c r="T59" i="24"/>
  <c r="W59" i="24" s="1"/>
  <c r="X59" i="24" s="1"/>
  <c r="Y59" i="24" s="1"/>
  <c r="T58" i="24"/>
  <c r="U58" i="24" s="1"/>
  <c r="T57" i="24"/>
  <c r="W57" i="24" s="1"/>
  <c r="X57" i="24" s="1"/>
  <c r="Y57" i="24" s="1"/>
  <c r="T56" i="24"/>
  <c r="W56" i="24" s="1"/>
  <c r="X56" i="24" s="1"/>
  <c r="Y56" i="24" s="1"/>
  <c r="W55" i="24"/>
  <c r="X55" i="24" s="1"/>
  <c r="Y55" i="24" s="1"/>
  <c r="T55" i="24"/>
  <c r="U55" i="24" s="1"/>
  <c r="T54" i="24"/>
  <c r="U54" i="24" s="1"/>
  <c r="T53" i="24"/>
  <c r="W53" i="24" s="1"/>
  <c r="X53" i="24" s="1"/>
  <c r="Y53" i="24" s="1"/>
  <c r="T52" i="24"/>
  <c r="W52" i="24" s="1"/>
  <c r="X52" i="24" s="1"/>
  <c r="Y52" i="24" s="1"/>
  <c r="U51" i="24"/>
  <c r="T51" i="24"/>
  <c r="W51" i="24" s="1"/>
  <c r="X51" i="24" s="1"/>
  <c r="Y51" i="24" s="1"/>
  <c r="T50" i="24"/>
  <c r="U50" i="24" s="1"/>
  <c r="T49" i="24"/>
  <c r="W48" i="24"/>
  <c r="X48" i="24" s="1"/>
  <c r="Y48" i="24" s="1"/>
  <c r="T48" i="24"/>
  <c r="U48" i="24" s="1"/>
  <c r="U47" i="24"/>
  <c r="T47" i="24"/>
  <c r="W47" i="24" s="1"/>
  <c r="X47" i="24" s="1"/>
  <c r="Y47" i="24" s="1"/>
  <c r="T46" i="24"/>
  <c r="W46" i="24" s="1"/>
  <c r="X46" i="24" s="1"/>
  <c r="Y46" i="24" s="1"/>
  <c r="T45" i="24"/>
  <c r="T44" i="24"/>
  <c r="W44" i="24" s="1"/>
  <c r="X44" i="24" s="1"/>
  <c r="Y44" i="24" s="1"/>
  <c r="U43" i="24"/>
  <c r="T43" i="24"/>
  <c r="W43" i="24" s="1"/>
  <c r="X43" i="24" s="1"/>
  <c r="Y43" i="24" s="1"/>
  <c r="T42" i="24"/>
  <c r="W42" i="24" s="1"/>
  <c r="X42" i="24" s="1"/>
  <c r="Y42" i="24" s="1"/>
  <c r="T41" i="24"/>
  <c r="T40" i="24"/>
  <c r="W40" i="24" s="1"/>
  <c r="X40" i="24" s="1"/>
  <c r="Y40" i="24" s="1"/>
  <c r="U39" i="24"/>
  <c r="T39" i="24"/>
  <c r="W39" i="24" s="1"/>
  <c r="X39" i="24" s="1"/>
  <c r="Y39" i="24" s="1"/>
  <c r="T38" i="24"/>
  <c r="W38" i="24" s="1"/>
  <c r="X38" i="24" s="1"/>
  <c r="Y38" i="24" s="1"/>
  <c r="T37" i="24"/>
  <c r="T36" i="24"/>
  <c r="W36" i="24" s="1"/>
  <c r="X36" i="24" s="1"/>
  <c r="Y36" i="24" s="1"/>
  <c r="T35" i="24"/>
  <c r="U35" i="24" s="1"/>
  <c r="T34" i="24"/>
  <c r="W34" i="24" s="1"/>
  <c r="X34" i="24" s="1"/>
  <c r="Y34" i="24" s="1"/>
  <c r="T33" i="24"/>
  <c r="T32" i="24"/>
  <c r="W32" i="24" s="1"/>
  <c r="X32" i="24" s="1"/>
  <c r="Y32" i="24" s="1"/>
  <c r="T31" i="24"/>
  <c r="U31" i="24" s="1"/>
  <c r="T30" i="24"/>
  <c r="T29" i="24"/>
  <c r="W29" i="24" s="1"/>
  <c r="X29" i="24" s="1"/>
  <c r="Y29" i="24" s="1"/>
  <c r="T28" i="24"/>
  <c r="U28" i="24" s="1"/>
  <c r="T27" i="24"/>
  <c r="U27" i="24" s="1"/>
  <c r="T26" i="24"/>
  <c r="T25" i="24"/>
  <c r="W25" i="24" s="1"/>
  <c r="X25" i="24" s="1"/>
  <c r="Y25" i="24" s="1"/>
  <c r="T24" i="24"/>
  <c r="W24" i="24" s="1"/>
  <c r="X24" i="24" s="1"/>
  <c r="Y24" i="24" s="1"/>
  <c r="T23" i="24"/>
  <c r="U23" i="24" s="1"/>
  <c r="T22" i="24"/>
  <c r="T21" i="24"/>
  <c r="W21" i="24" s="1"/>
  <c r="X21" i="24" s="1"/>
  <c r="Y21" i="24" s="1"/>
  <c r="T20" i="24"/>
  <c r="U20" i="24" s="1"/>
  <c r="T19" i="24"/>
  <c r="U19" i="24" s="1"/>
  <c r="T18" i="24"/>
  <c r="T17" i="24"/>
  <c r="W17" i="24" s="1"/>
  <c r="X17" i="24" s="1"/>
  <c r="Y17" i="24" s="1"/>
  <c r="T16" i="24"/>
  <c r="W16" i="24" s="1"/>
  <c r="X16" i="24" s="1"/>
  <c r="Y16" i="24" s="1"/>
  <c r="T15" i="24"/>
  <c r="U15" i="24" s="1"/>
  <c r="T14" i="24"/>
  <c r="T13" i="24"/>
  <c r="W13" i="24" s="1"/>
  <c r="X13" i="24" s="1"/>
  <c r="Y13" i="24" s="1"/>
  <c r="T12" i="24"/>
  <c r="W12" i="24" s="1"/>
  <c r="X12" i="24" s="1"/>
  <c r="Y12" i="24" s="1"/>
  <c r="T11" i="24"/>
  <c r="U11" i="24" s="1"/>
  <c r="T10" i="24"/>
  <c r="T9" i="24"/>
  <c r="W9" i="24" s="1"/>
  <c r="X9" i="24" s="1"/>
  <c r="Y9" i="24" s="1"/>
  <c r="T8" i="24"/>
  <c r="W8" i="24" s="1"/>
  <c r="X8" i="24" s="1"/>
  <c r="Y8" i="24" s="1"/>
  <c r="U59" i="24" l="1"/>
  <c r="U71" i="24"/>
  <c r="U87" i="24"/>
  <c r="U112" i="24"/>
  <c r="U132" i="24"/>
  <c r="W35" i="24"/>
  <c r="X35" i="24" s="1"/>
  <c r="Y35" i="24" s="1"/>
  <c r="U111" i="24"/>
  <c r="U131" i="24"/>
  <c r="U104" i="24"/>
  <c r="U108" i="24"/>
  <c r="U129" i="24"/>
  <c r="U8" i="24"/>
  <c r="U12" i="24"/>
  <c r="U16" i="24"/>
  <c r="U24" i="24"/>
  <c r="U32" i="24"/>
  <c r="U36" i="24"/>
  <c r="U83" i="24"/>
  <c r="U99" i="24"/>
  <c r="W11" i="24"/>
  <c r="X11" i="24" s="1"/>
  <c r="Y11" i="24" s="1"/>
  <c r="W15" i="24"/>
  <c r="X15" i="24" s="1"/>
  <c r="Y15" i="24" s="1"/>
  <c r="W19" i="24"/>
  <c r="X19" i="24" s="1"/>
  <c r="Y19" i="24" s="1"/>
  <c r="W20" i="24"/>
  <c r="X20" i="24" s="1"/>
  <c r="Y20" i="24" s="1"/>
  <c r="W23" i="24"/>
  <c r="X23" i="24" s="1"/>
  <c r="Y23" i="24" s="1"/>
  <c r="W27" i="24"/>
  <c r="X27" i="24" s="1"/>
  <c r="Y27" i="24" s="1"/>
  <c r="W28" i="24"/>
  <c r="X28" i="24" s="1"/>
  <c r="Y28" i="24" s="1"/>
  <c r="W31" i="24"/>
  <c r="X31" i="24" s="1"/>
  <c r="Y31" i="24" s="1"/>
  <c r="U40" i="24"/>
  <c r="U44" i="24"/>
  <c r="U79" i="24"/>
  <c r="U95" i="24"/>
  <c r="U113" i="24"/>
  <c r="U33" i="24"/>
  <c r="W33" i="24"/>
  <c r="X33" i="24" s="1"/>
  <c r="Y33" i="24" s="1"/>
  <c r="U13" i="24"/>
  <c r="U21" i="24"/>
  <c r="U45" i="24"/>
  <c r="W45" i="24"/>
  <c r="X45" i="24" s="1"/>
  <c r="Y45" i="24" s="1"/>
  <c r="W10" i="24"/>
  <c r="X10" i="24" s="1"/>
  <c r="Y10" i="24" s="1"/>
  <c r="U10" i="24"/>
  <c r="W14" i="24"/>
  <c r="X14" i="24" s="1"/>
  <c r="Y14" i="24" s="1"/>
  <c r="U14" i="24"/>
  <c r="W18" i="24"/>
  <c r="X18" i="24" s="1"/>
  <c r="Y18" i="24" s="1"/>
  <c r="U18" i="24"/>
  <c r="W22" i="24"/>
  <c r="X22" i="24" s="1"/>
  <c r="Y22" i="24" s="1"/>
  <c r="U22" i="24"/>
  <c r="W26" i="24"/>
  <c r="X26" i="24" s="1"/>
  <c r="Y26" i="24" s="1"/>
  <c r="U26" i="24"/>
  <c r="W30" i="24"/>
  <c r="X30" i="24" s="1"/>
  <c r="Y30" i="24" s="1"/>
  <c r="U30" i="24"/>
  <c r="U41" i="24"/>
  <c r="W41" i="24"/>
  <c r="X41" i="24" s="1"/>
  <c r="Y41" i="24" s="1"/>
  <c r="U49" i="24"/>
  <c r="W49" i="24"/>
  <c r="X49" i="24" s="1"/>
  <c r="Y49" i="24" s="1"/>
  <c r="U9" i="24"/>
  <c r="U17" i="24"/>
  <c r="U25" i="24"/>
  <c r="U29" i="24"/>
  <c r="U37" i="24"/>
  <c r="W37" i="24"/>
  <c r="X37" i="24" s="1"/>
  <c r="Y37" i="24" s="1"/>
  <c r="U34" i="24"/>
  <c r="U38" i="24"/>
  <c r="U42" i="24"/>
  <c r="U46" i="24"/>
  <c r="W50" i="24"/>
  <c r="X50" i="24" s="1"/>
  <c r="Y50" i="24" s="1"/>
  <c r="U52" i="24"/>
  <c r="U53" i="24"/>
  <c r="W54" i="24"/>
  <c r="X54" i="24" s="1"/>
  <c r="Y54" i="24" s="1"/>
  <c r="U56" i="24"/>
  <c r="U57" i="24"/>
  <c r="W58" i="24"/>
  <c r="X58" i="24" s="1"/>
  <c r="Y58" i="24" s="1"/>
  <c r="U60" i="24"/>
  <c r="U61" i="24"/>
  <c r="W62" i="24"/>
  <c r="X62" i="24" s="1"/>
  <c r="Y62" i="24" s="1"/>
  <c r="U64" i="24"/>
  <c r="U65" i="24"/>
  <c r="W66" i="24"/>
  <c r="X66" i="24" s="1"/>
  <c r="Y66" i="24" s="1"/>
  <c r="U68" i="24"/>
  <c r="U69" i="24"/>
  <c r="W70" i="24"/>
  <c r="X70" i="24" s="1"/>
  <c r="Y70" i="24" s="1"/>
  <c r="U72" i="24"/>
  <c r="U73" i="24"/>
  <c r="W74" i="24"/>
  <c r="X74" i="24" s="1"/>
  <c r="Y74" i="24" s="1"/>
  <c r="U76" i="24"/>
  <c r="U77" i="24"/>
  <c r="W78" i="24"/>
  <c r="X78" i="24" s="1"/>
  <c r="Y78" i="24" s="1"/>
  <c r="U80" i="24"/>
  <c r="U81" i="24"/>
  <c r="W82" i="24"/>
  <c r="X82" i="24" s="1"/>
  <c r="Y82" i="24" s="1"/>
  <c r="U84" i="24"/>
  <c r="U85" i="24"/>
  <c r="W86" i="24"/>
  <c r="X86" i="24" s="1"/>
  <c r="Y86" i="24" s="1"/>
  <c r="U88" i="24"/>
  <c r="U89" i="24"/>
  <c r="W90" i="24"/>
  <c r="X90" i="24" s="1"/>
  <c r="Y90" i="24" s="1"/>
  <c r="U92" i="24"/>
  <c r="U93" i="24"/>
  <c r="W94" i="24"/>
  <c r="X94" i="24" s="1"/>
  <c r="Y94" i="24" s="1"/>
  <c r="U96" i="24"/>
  <c r="U97" i="24"/>
  <c r="W98" i="24"/>
  <c r="X98" i="24" s="1"/>
  <c r="Y98" i="24" s="1"/>
  <c r="U105" i="24"/>
  <c r="W114" i="24"/>
  <c r="X114" i="24" s="1"/>
  <c r="Y114" i="24" s="1"/>
  <c r="U114" i="24"/>
  <c r="U121" i="24"/>
  <c r="W130" i="24"/>
  <c r="X130" i="24" s="1"/>
  <c r="Y130" i="24" s="1"/>
  <c r="U130" i="24"/>
  <c r="W102" i="24"/>
  <c r="X102" i="24" s="1"/>
  <c r="Y102" i="24" s="1"/>
  <c r="U102" i="24"/>
  <c r="W118" i="24"/>
  <c r="X118" i="24" s="1"/>
  <c r="Y118" i="24" s="1"/>
  <c r="U118" i="24"/>
  <c r="W134" i="24"/>
  <c r="X134" i="24" s="1"/>
  <c r="Y134" i="24" s="1"/>
  <c r="U134" i="24"/>
  <c r="W106" i="24"/>
  <c r="X106" i="24" s="1"/>
  <c r="Y106" i="24" s="1"/>
  <c r="U106" i="24"/>
  <c r="W122" i="24"/>
  <c r="X122" i="24" s="1"/>
  <c r="Y122" i="24" s="1"/>
  <c r="U122" i="24"/>
  <c r="U101" i="24"/>
  <c r="W110" i="24"/>
  <c r="X110" i="24" s="1"/>
  <c r="Y110" i="24" s="1"/>
  <c r="U110" i="24"/>
  <c r="U117" i="24"/>
  <c r="W126" i="24"/>
  <c r="X126" i="24" s="1"/>
  <c r="Y126" i="24" s="1"/>
  <c r="U126" i="24"/>
  <c r="U133" i="24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DESIGN</author>
  </authors>
  <commentList>
    <comment ref="R7" authorId="0" shapeId="0">
      <text>
        <r>
          <rPr>
            <sz val="9"/>
            <color indexed="81"/>
            <rFont val="Tahoma"/>
            <family val="2"/>
          </rPr>
          <t>Muy Alto - 10
Alto - 6
Medio - 2
Bajo - 0</t>
        </r>
      </text>
    </comment>
    <comment ref="S7" authorId="0" shapeId="0">
      <text>
        <r>
          <rPr>
            <sz val="9"/>
            <color indexed="81"/>
            <rFont val="Tahoma"/>
            <family val="2"/>
          </rPr>
          <t>Continua - 4 
Frecuente - 3
Ocasional - 2
Esporádica - 1</t>
        </r>
      </text>
    </comment>
    <comment ref="T7" authorId="0" shapeId="0">
      <text>
        <r>
          <rPr>
            <sz val="9"/>
            <color indexed="81"/>
            <rFont val="Tahoma"/>
            <family val="2"/>
          </rPr>
          <t xml:space="preserve">
Nivel de deficiencia * Nivel de exposición</t>
        </r>
      </text>
    </comment>
    <comment ref="V7" authorId="0" shapeId="0">
      <text>
        <r>
          <rPr>
            <sz val="9"/>
            <color indexed="81"/>
            <rFont val="Tahoma"/>
            <family val="2"/>
          </rPr>
          <t>Medida de severidad de las consecuencias</t>
        </r>
      </text>
    </comment>
    <comment ref="W7" authorId="0" shapeId="0">
      <text>
        <r>
          <rPr>
            <sz val="9"/>
            <color indexed="81"/>
            <rFont val="Tahoma"/>
            <family val="2"/>
          </rPr>
          <t xml:space="preserve">
Nivel de probabilidad*Nivel de consecuencia</t>
        </r>
      </text>
    </comment>
  </commentList>
</comments>
</file>

<file path=xl/sharedStrings.xml><?xml version="1.0" encoding="utf-8"?>
<sst xmlns="http://schemas.openxmlformats.org/spreadsheetml/2006/main" count="2581" uniqueCount="394">
  <si>
    <t>FECHA</t>
  </si>
  <si>
    <t>CLASIFICACION</t>
  </si>
  <si>
    <t>DESCRIPCION</t>
  </si>
  <si>
    <t>MEDIO</t>
  </si>
  <si>
    <t>NIVEL DE DEFICIENCIA</t>
  </si>
  <si>
    <t>NIVEL DE EXPOSICION</t>
  </si>
  <si>
    <t>NIVEL DE PROBABILIDAD</t>
  </si>
  <si>
    <t>NIVEL DE CONSECUENCIA</t>
  </si>
  <si>
    <t>TERRITORIZACIÓN DE LA POLITICA PUBLICA</t>
  </si>
  <si>
    <t>CIO - SANTA FE</t>
  </si>
  <si>
    <t xml:space="preserve">Actividades administrativas y atención  de usuarios </t>
  </si>
  <si>
    <t xml:space="preserve">BIOLÓGICO </t>
  </si>
  <si>
    <t xml:space="preserve">Virus  </t>
  </si>
  <si>
    <t>Exposición  al riesgo por  contagio de Covid 19</t>
  </si>
  <si>
    <t>*Dolor de cabeza 
*Malestar General, 
*Gripa
* Afectaciones gastrointestinales (diarrea, nauseas, vomito) 
*Tos y todas aquellos provenientes de SARS y COVID 19,</t>
  </si>
  <si>
    <t>N/A</t>
  </si>
  <si>
    <t xml:space="preserve">*Desinfección de áreas y superficies de trabajo.
*Ventilación natural de oficinas y espacios cerrados. 
*Señalización de medidas de prevención contra el Covid-19
*Cumplimiento del protocolo de bioseguridad establecido por la Secretaria  acorde a los lineamientos de normatividad del  Ministerio de Salud y Protección Social </t>
  </si>
  <si>
    <t xml:space="preserve">*Socialización de protocolos de bioseguridad COVID-19. 
*Reporte, Seguimiento a recomendaciones médicas Casos COVID-19
*Socialización del procedimiento de investigación accidentes e incidentes laborales
*EPP (Mascarilla desechable)
*Distanciamiento Social.
*Trabajo en Casa.
*Reporte de comorbilidades por Covid 19
*Reporte y seguimiento al proceso de vacunación de funcionarios y contratistas </t>
  </si>
  <si>
    <t>*Dificultad respiratorio
*Neumonías
*Hospitalización prolongada</t>
  </si>
  <si>
    <t>SI</t>
  </si>
  <si>
    <t>* Actualización del protocolo de bioseguridad acorde a las directrices del Ministerio de Salud y Protección Social 
* Refuerzo en Sensibilización en bioseguridad y autocuidado
* Continuar el seguimiento a Plan de Vacunación COVID-19 según etapas</t>
  </si>
  <si>
    <t>* Reposición de tapabocas
* Gel antibacterial
* Lavado de manos
* Distanciamiento físico
*Continuar con el adecuado manejo de residuos.
*Reforzar el reporte de comorbilidades Covid 19
*Reforzar el autoreporte de síntomas compatibles con Covid 19</t>
  </si>
  <si>
    <t xml:space="preserve">Hongos </t>
  </si>
  <si>
    <t>Exposición por acumulación de esporas y moho presente en superficies y archivo (documentos)</t>
  </si>
  <si>
    <t xml:space="preserve">*Infecciones, 
*Alteraciones  respiratorios generales  
*Dermatitis </t>
  </si>
  <si>
    <t>N</t>
  </si>
  <si>
    <t xml:space="preserve">*Reparaciones locativas de filtraciones. 
*Desinfección de herramientas y equipos de trabajo. 
* Activación del plan de emergencias </t>
  </si>
  <si>
    <t xml:space="preserve">*Uso de EPP (guantes, tapabocas)
*Socialización en medidas de bioseguridad 
*Socialización en lavado de manos </t>
  </si>
  <si>
    <t>*Infecciones respiratorias</t>
  </si>
  <si>
    <t xml:space="preserve">*Reforzar programa de riesgo biológico </t>
  </si>
  <si>
    <t xml:space="preserve"> *Continuar con la entrega de EPP y dotación de bioseguridad necesaria acorde a las actividades laborales
*Sensibilización en prevención del riesgo biológico </t>
  </si>
  <si>
    <t xml:space="preserve">FÍSICO </t>
  </si>
  <si>
    <t xml:space="preserve">Ruido </t>
  </si>
  <si>
    <t xml:space="preserve">Estimulación sonora, generada por uso de equipos de comunicación atención al publico </t>
  </si>
  <si>
    <t>*Fatiga auditiva
*Cefaleas</t>
  </si>
  <si>
    <t>Control  de  equipos de comunicación y manejo de volumen e intensidad</t>
  </si>
  <si>
    <t xml:space="preserve">Mediciones ambientales </t>
  </si>
  <si>
    <t>* Exámenes médicos ocupacionales (audiometrías)
* Inducción y Reinducción SST
*Sensibilización en autocuidado auditivo</t>
  </si>
  <si>
    <t xml:space="preserve">*Hipoacusia neurosensorial </t>
  </si>
  <si>
    <t>*Programa de prevención auditiva
*Configuración de equipos en modo silencio o bajo volumen.
*Análisis de resultados audiometricos anuales</t>
  </si>
  <si>
    <t xml:space="preserve">* Actividades de promoción y prevención
* Continuar la realización de EMO Periódico incluyendo audiometrías
*Seguimiento a recomendaciones medicas resultantes de los exámenes médicos </t>
  </si>
  <si>
    <t xml:space="preserve">Radiaciones no ionizantes </t>
  </si>
  <si>
    <t xml:space="preserve">Exposición a las radiaciones de equipos electromagnéticos como computadores y celulares. </t>
  </si>
  <si>
    <t>Trastornos somáticos
Trastornos psicológicos
Fatiga Visual</t>
  </si>
  <si>
    <t xml:space="preserve">*Controladores de brillo de pantallas  </t>
  </si>
  <si>
    <t>* Mantenimiento Preventivo a PC
* Inspección y acomodación de puestos de trabajo</t>
  </si>
  <si>
    <t>* Exámenes médicos ocupacionales</t>
  </si>
  <si>
    <t xml:space="preserve">*Migrañas
*Conjuntivitis 
*Disminución la agudeza visual </t>
  </si>
  <si>
    <t>* Ajuste de la pantalla en el puesto de trabajo.</t>
  </si>
  <si>
    <t xml:space="preserve">* Reporte de acto y condición insegura 
* Continuar inspección puesto de trabajo acorde a los requerimientos </t>
  </si>
  <si>
    <t>* Sensibilización Higiene Visual
* Pausas Visuales</t>
  </si>
  <si>
    <t xml:space="preserve">PSICOSOCIAL </t>
  </si>
  <si>
    <t xml:space="preserve">Condiciones de la tarea </t>
  </si>
  <si>
    <t>Carga mental, contenido de la  tarea.</t>
  </si>
  <si>
    <t>* Estrés Laboral
*  Trastornos musculo esqueléticos 
*Cefaleas (tensionales, migraña)</t>
  </si>
  <si>
    <t>*Protocolo atención de salud mental por COVID 19
*Programa de Gestión del Cambio
*Programa de Salud Mental 
*Diagnóstico de factores de riesgo psicosocial, a partir de los instrumentos aprobados por el Ministerio de Trabajo</t>
  </si>
  <si>
    <t>*Seguimiento a condiciones de Salud mental 
*Vigilancia epidemiológico pasivo de salud mental COVID 19
*Protocolo Recomendaciones en familia de Salud Mental
*Plan de comunicaciones SALUD MENTAL COVID 19
*Procedimiento para la atención en crisis</t>
  </si>
  <si>
    <t xml:space="preserve">* Síndrome de burnout </t>
  </si>
  <si>
    <t>* Mantener y fortalecer el Programa de salud mental 
* Seguimiento a recomendaciones médicas a nivel psicológico
* Inspecciones de puestos de trabajo en riesgo psicosocial en caso de solicitudes
*Aplicación de la batería de riesgo psicosocial acorde a los lineamientos del Ministerio de Trabajo
*Generar actividades de sensibilización encaminadas al cuidado de la salud mental durante la pandemia, conciliación entre entorno laboral y extra laboral durante trabajo en casa</t>
  </si>
  <si>
    <t>* Dar continuidad a Sensibilización enfocada Riesgo Psicosocial.</t>
  </si>
  <si>
    <t xml:space="preserve">BIOMECANICO </t>
  </si>
  <si>
    <t>Postura prolongada</t>
  </si>
  <si>
    <t>Exposición al riesgo por adopción durante la jornada laboral, de la misma postura, pocos cambios de posición</t>
  </si>
  <si>
    <t>*Alteraciones Musculo esqueléticos
*Lumbalgias</t>
  </si>
  <si>
    <t xml:space="preserve">*Enfermedades osteo musculares, osteoarticulares
*Enfermedades y alteraciones vasculares </t>
  </si>
  <si>
    <t>Entrega de sillas y elementos ergonómicos para el desarrollo de las actividades laborales administrativas acorde a los requerimientos</t>
  </si>
  <si>
    <t>* Programa Vigilancia Epidemiológico para la prevención de DME
* Seguimiento a recomendaciones médicas
* Inspección de Puesto de Trabajo por seguimiento de DME</t>
  </si>
  <si>
    <t xml:space="preserve">* Exámenes médicos ocupacionales de acuerdo al profesiograma
*Sensibilización en riesgo biomecánico 
*Pausas activas  </t>
  </si>
  <si>
    <t xml:space="preserve">Movimientos repetitivos </t>
  </si>
  <si>
    <t>Exposición al riesgo por repetición continua de movimientos con manos, brazos</t>
  </si>
  <si>
    <t>*Tendinitis 
*Dolor 
*Limitación al movimiento</t>
  </si>
  <si>
    <t xml:space="preserve">*Enfermedades  osteo musculares
*Alteraciones osteoarticulares  </t>
  </si>
  <si>
    <t xml:space="preserve">* Implementar  el Programa vigilancia epidemiológico para la prevención de DME.
* realizar seguimiento  a recomendaciones médicas
*Inspecciones de puestos de trabajo de acuerdo a seguimientos por DME   </t>
  </si>
  <si>
    <t xml:space="preserve">* Exámenes médicos ocupacionales acorde al profesiograma
 *realización de Pausas Activas.
*Sensibilización en riesgo biomecánico </t>
  </si>
  <si>
    <t xml:space="preserve">CONDICIONES DE SEGURIDAD </t>
  </si>
  <si>
    <t xml:space="preserve">Mecánico </t>
  </si>
  <si>
    <t>Exposición al riesgo por manipulación de herramientas de oficina (cosedoras, saca ganchos)</t>
  </si>
  <si>
    <t xml:space="preserve">*Heridas
*Contusiones
*Atrapamiento </t>
  </si>
  <si>
    <t>* Suministro de herramientas adecuadas para el desarrollo de cada actividad</t>
  </si>
  <si>
    <t xml:space="preserve">*Uso de EPP para la actividad </t>
  </si>
  <si>
    <t xml:space="preserve">*Fracturas
*Aplastamiento 
+Amputaciones </t>
  </si>
  <si>
    <t xml:space="preserve">*Hoja de vida de herramientas y equipos
*Procedimiento de manejo seguro de herramientas y maquinas </t>
  </si>
  <si>
    <t>*Sensibilización manejo de herramientas y maquinas.
*Sensibilización de autocuidado</t>
  </si>
  <si>
    <t xml:space="preserve">Eléctrico </t>
  </si>
  <si>
    <t>Exposición a cables no canalizados, tomas eléctricas inseguras</t>
  </si>
  <si>
    <t>*Lesiones tejido blando
*Quemaduras I y II</t>
  </si>
  <si>
    <t xml:space="preserve"> *Cumplimiento de norma RETIE</t>
  </si>
  <si>
    <t xml:space="preserve">* Mantenimiento Preventivo Sistema Eléctrico de los puestos de trabajo
* Activación del plan de emergencias
*Inspecciones general de seguridad </t>
  </si>
  <si>
    <t xml:space="preserve">*Sensibilización en reporte de condiciones y actos inseguros </t>
  </si>
  <si>
    <t>*Amputaciones</t>
  </si>
  <si>
    <t>* Fortalecer el programa de Inspecciones
* Fortalecer el reporte de actos y condiciones inseguras</t>
  </si>
  <si>
    <t>* Sensibilización  en riesgo eléctrico en oficinas</t>
  </si>
  <si>
    <t>Locativo (orden y aseo, distribución de puestos de trabajo)</t>
  </si>
  <si>
    <t xml:space="preserve">Exposición al riesgo por distribución y organización de los puestos de trabajo, orden y aseo  </t>
  </si>
  <si>
    <t>*Golpes
*Contusiones
*Heridas
*Esguinces</t>
  </si>
  <si>
    <t xml:space="preserve">* Programa Inspecciones
* Señalización de piso húmedo
*Campañas de sensibilización de orden y aseo </t>
  </si>
  <si>
    <t>*Sensibilización  en reporte de incidentes y accidentes 
*Sensibilización en riesgo locativo 
*Sensibilización en actos y condiciones inseguras</t>
  </si>
  <si>
    <t>*Fracturas.</t>
  </si>
  <si>
    <r>
      <t xml:space="preserve">* Fortalecer el programa de inspecciones
</t>
    </r>
    <r>
      <rPr>
        <sz val="12"/>
        <color theme="1"/>
        <rFont val="Calibri"/>
        <family val="2"/>
      </rPr>
      <t>* Fortalecer la campaña de clasificación de residuos</t>
    </r>
    <r>
      <rPr>
        <sz val="12"/>
        <rFont val="Calibri"/>
        <family val="2"/>
      </rPr>
      <t xml:space="preserve">
*Señalización de no correr en pasillos 
*Señalización precaución en las escaleras</t>
    </r>
  </si>
  <si>
    <t>*Sensibilización  en Prevención del Riesgo Locativo.
*Sensibilización  de Orden y Aseo
*Sensibilización  en actos y condiciones inseguras</t>
  </si>
  <si>
    <t xml:space="preserve">Tecnológico </t>
  </si>
  <si>
    <t>Exposición a riesgo de incendios por la carga combustible de la sede</t>
  </si>
  <si>
    <t>*Contusiones
*Heridas</t>
  </si>
  <si>
    <t>*Alarma de emergencias 
*Plan de emergencia 
*Extintores 
*Inspecciones de seguridad 
*Inspección, mantenimiento y recarga de extintores</t>
  </si>
  <si>
    <t>* Sensibilización en prevención y atención de emergencias 
*Sensibilización en manejo de extintores y clases de incendios.</t>
  </si>
  <si>
    <t xml:space="preserve">*Quemaduras de II y III grado
*Fracturas </t>
  </si>
  <si>
    <t>* Seguimiento y continuidad a la Inspección, mantenimiento y recarga de  extintores.</t>
  </si>
  <si>
    <t>* Fortalecer Planes Prevención, Preparación y Respuesta a Emergencias</t>
  </si>
  <si>
    <t xml:space="preserve">* Continuar con la sensibilización en prevención de incendios a la brigada de emergencia, funcionarios y contratistas. 
*Realización de simulacros </t>
  </si>
  <si>
    <t xml:space="preserve">Accidentes de transito </t>
  </si>
  <si>
    <t>Exposición al riesgo en traslados o visitas a otras sedes o entidades</t>
  </si>
  <si>
    <t>*Lesiones leves 
*Contusiones
*Heridas</t>
  </si>
  <si>
    <t xml:space="preserve">*Fracturas
*Politraumatismos severos </t>
  </si>
  <si>
    <t>* Implementación  del Plan estratégico de seguridad vial</t>
  </si>
  <si>
    <t xml:space="preserve">*Sensibilización en PESV 
*Sensibilización en Código Nacional de Transito
*Sensibilización del vehículo a operar
*Sensibilización en como actuar en un accidente de transito  </t>
  </si>
  <si>
    <t xml:space="preserve">Públicos </t>
  </si>
  <si>
    <t xml:space="preserve">Exposición al riesgo por asaltos, manifestaciones, desorden publico y/o agresiones de usuarios  </t>
  </si>
  <si>
    <t>*Perdidas materiales
*Lesiones, contusiones físicas
*Impacto emocional</t>
  </si>
  <si>
    <t xml:space="preserve">*Seguridad privada
*CCTV
*Registro de visitantes
*Revisión de paquetes </t>
  </si>
  <si>
    <t>*Sensibilización en riesgo publico</t>
  </si>
  <si>
    <t xml:space="preserve">*Impacto emocional
*Heridas y contusiones </t>
  </si>
  <si>
    <t xml:space="preserve">*Actualización del Pon de seguridad en los planes de emergencia 
*Desarrollo e implementación del programa de prevención del riesgo público </t>
  </si>
  <si>
    <t xml:space="preserve">*Sensibilización en prevención del riesgo público </t>
  </si>
  <si>
    <t xml:space="preserve">FENOMENOS NATURALES </t>
  </si>
  <si>
    <t xml:space="preserve">Sismo </t>
  </si>
  <si>
    <t xml:space="preserve">Exposición al riesgo por ubicación geográfica de la ciudad sobre la falla frontal de la cordillera oriental </t>
  </si>
  <si>
    <t xml:space="preserve">*Heridas 
*Contusiones </t>
  </si>
  <si>
    <t xml:space="preserve">Alarma de emergencia 
*Plan de emergencia
*Inspección a equipos de emergencia
*Botiquines 
*Extintores 
*Camillas </t>
  </si>
  <si>
    <t xml:space="preserve">*Socialización de plan de emergencias 
*Conformación de la brigada de emergencia </t>
  </si>
  <si>
    <t xml:space="preserve">Perdidas humanas y materiales </t>
  </si>
  <si>
    <t>*Mantenimiento preventivo de alarma de emergencias en la sede</t>
  </si>
  <si>
    <t>*Actualización del plan de emergencias con los procedimientos para personas con discapacidad.
*Publicar y divulgar las rutas de evacuación, puntos de encuentro 
*Establecer  y/o reforzar el comité de ayuda mutua.</t>
  </si>
  <si>
    <t>*Sensibilización entrenamiento de la brigada de emergencias 
*Divulgación del plan de emergencia
*Ejercicios de simulación de emergencias para evaluar los tiempos de reacción (simulacros)</t>
  </si>
  <si>
    <t xml:space="preserve">Vendaval </t>
  </si>
  <si>
    <t>Exposición al riesgo por presencias de fuertes bloques de vientos y corrientes de aire</t>
  </si>
  <si>
    <t xml:space="preserve">*Congestión nasal
*Enfermedades respiratorias </t>
  </si>
  <si>
    <t xml:space="preserve">*Perdidas materiales y humanas </t>
  </si>
  <si>
    <t xml:space="preserve">Precipitaciones </t>
  </si>
  <si>
    <t xml:space="preserve">Exposición al riesgo por  condiciones climáticas propias de la región andina </t>
  </si>
  <si>
    <t xml:space="preserve">
Asesoría y acompañamiento en temas jurídicos a personas afectadas por algún tipo de violencia </t>
  </si>
  <si>
    <t>Actividades administrativas y atención de usuarios</t>
  </si>
  <si>
    <t>*Seguimiento a condiciones de Salud mental 
+Vigilancia epidemiológico pasivo de salud mental COVID 19
*Protocolo Recomendaciones en familia de Salud Mental
*Plan de comunicaciones SALUD MENTAL COVID 19
*Procedimiento para la atención en crisis</t>
  </si>
  <si>
    <t xml:space="preserve">Características de la organización del trabajo </t>
  </si>
  <si>
    <t xml:space="preserve">*Enfermedades musculares
*Alteraciones osteoarticulares  </t>
  </si>
  <si>
    <t xml:space="preserve">* Implementar  el Programa vigilancia epidemiológico para la prevención de DME..
* realizar seguimiento  a recomendaciones médicas
*Inspecciones de puestos de trabajo de acuerdo a seguimientos por DME   </t>
  </si>
  <si>
    <t xml:space="preserve">*Quemaduras de III grado
*Tetanizacion muscular </t>
  </si>
  <si>
    <t>*Fracturas</t>
  </si>
  <si>
    <t>Acompañamiento psicosocial individual y colectivo a personas afectadas por algún tipo de violencia</t>
  </si>
  <si>
    <t>ACTIVIDADES ADMINISTRATIVAS Y MANEJOS DE USUARIOS</t>
  </si>
  <si>
    <t>Implementación de la política publica en la localidad asignada</t>
  </si>
  <si>
    <t xml:space="preserve">Actividades administrativas y atención de usuarios </t>
  </si>
  <si>
    <t xml:space="preserve">Mordeduras </t>
  </si>
  <si>
    <t xml:space="preserve">Exposición al riesgo por mordeduras de animales </t>
  </si>
  <si>
    <t xml:space="preserve">*Laceraciones
*Lesiones cutáneas </t>
  </si>
  <si>
    <t>*Fumigación y control de plagas 
* Activación del plan de emergencias</t>
  </si>
  <si>
    <t>*Sensibilización en riesgo biológico</t>
  </si>
  <si>
    <t>*Enfermedades zoonoticas
*Infecciones severas 
*Reacciones alérgicas</t>
  </si>
  <si>
    <t xml:space="preserve">*Programa de riesgo biológico  </t>
  </si>
  <si>
    <t xml:space="preserve">*Sensibilización en prevención de accidentes por mordeduras de animales. 
*Sensibilización en prevención del riesgo biológico   </t>
  </si>
  <si>
    <t>FÍSICO</t>
  </si>
  <si>
    <t xml:space="preserve">QUIMICO </t>
  </si>
  <si>
    <t xml:space="preserve">Material particulado </t>
  </si>
  <si>
    <t xml:space="preserve">Exposición al riesgo por acumulación de polvo y residuos presentes en el medio ambientes que pueden ser inhalados o entrar en contacto con la piel </t>
  </si>
  <si>
    <t>*Infección</t>
  </si>
  <si>
    <t>*Limpieza y desinfección de áreas</t>
  </si>
  <si>
    <t>* Uso de EPP.
*Sensibilización en manejo seguro de sustancias químicas</t>
  </si>
  <si>
    <t>*Reacciones alérgicas severas</t>
  </si>
  <si>
    <t xml:space="preserve">*Seguimiento a limpieza y desinfección de áreas </t>
  </si>
  <si>
    <t xml:space="preserve">*Uso de elementos de protección personal (tapabocas)
*Sensibilización  en manejo de sustancias químicas
* Sensibilización  en autocuidado 
*Sensibilización en uso y cuidado de EPP </t>
  </si>
  <si>
    <t xml:space="preserve">*Sepsis </t>
  </si>
  <si>
    <t xml:space="preserve">*Shock anafiláctico </t>
  </si>
  <si>
    <t>BIOMECANICOS</t>
  </si>
  <si>
    <t>Territorizacion de la política publica en la localidad</t>
  </si>
  <si>
    <t>Visita de entidades para para la implementación de la política publica  de la localidad</t>
  </si>
  <si>
    <t>QUÍMICO</t>
  </si>
  <si>
    <t xml:space="preserve">*Reacciones alérgicas
*Enfermedades respiratorias
*Lesiones y enfermedades de piel </t>
  </si>
  <si>
    <t xml:space="preserve">BIOMECÁNICO </t>
  </si>
  <si>
    <t xml:space="preserve">Locativos (caídas a nivel, superficies irregulares) </t>
  </si>
  <si>
    <t xml:space="preserve">Exposición al riesgo por desplazamientos en zonas con terreno irregular </t>
  </si>
  <si>
    <t xml:space="preserve">*Programa Inspecciones
*Señalización </t>
  </si>
  <si>
    <t>*Sensibilización en riesgo locativo 
*Sensibilización en actos y condiciones inseguras</t>
  </si>
  <si>
    <t>* Fortalecer el programa de inspecciones
* Señalización y demarcación 
*Fortalecer el reporte de actos y condiciones inseguras</t>
  </si>
  <si>
    <t>*Sensibilización en uso adecuado de EPP</t>
  </si>
  <si>
    <t>Eliminación de Violencia</t>
  </si>
  <si>
    <t xml:space="preserve">APOYO EN LA GESTION DE LA LOCALIDADES </t>
  </si>
  <si>
    <t xml:space="preserve">*Laceraciones
*Lesiones cutáneas
*Enfermedades zoonóticas
*Infección
*Sepsis 
*Shock anafiláctico </t>
  </si>
  <si>
    <t xml:space="preserve">Temperaturas externas </t>
  </si>
  <si>
    <t xml:space="preserve">Exposición a cambios  de temperatura por clima y/o uso de aire acondicionado  </t>
  </si>
  <si>
    <t>* Cefaleas, migrañas. 
* Fatiga: Falta de energía y agotamiento.
*Deshidratación.</t>
  </si>
  <si>
    <t xml:space="preserve">*Entrega de elementos de protección personal y dotación </t>
  </si>
  <si>
    <t xml:space="preserve">*Enfermedades respiratorias 
*Infecciones respiratorias </t>
  </si>
  <si>
    <t xml:space="preserve">*Entrega de dotación y elementos de protección personal acorde a la matriz de EPP </t>
  </si>
  <si>
    <t>*Sensibilización en Confort térmico
*Sensibilización en reporte de actos y condiciones inseguras</t>
  </si>
  <si>
    <t xml:space="preserve">QUÍMICO </t>
  </si>
  <si>
    <t>DISMINUIR LOS MICROORGANISMOS EN PISOS PAREDES O EN ALGÚN OBJETO, EN OBJETOS INANIMADOS, EVITANDO TAMBIÉN OLORES DESAGRADABLES.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</si>
  <si>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</si>
  <si>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 xml:space="preserve">Bacterias </t>
  </si>
  <si>
    <t xml:space="preserve">Exposición por transmisión de microorganismos al estar en contacto con animales, objetos o material contaminado </t>
  </si>
  <si>
    <t xml:space="preserve">* Activación del plan de emergencias  </t>
  </si>
  <si>
    <t>* EPP para prevención del riesgo biológico 
*Sensibilización en SST</t>
  </si>
  <si>
    <t>*Sepsis 
*Hospitalizaciones prolongadas</t>
  </si>
  <si>
    <t xml:space="preserve">* Implementación del programa de prevención del riesgo biológico. </t>
  </si>
  <si>
    <t>* Sensibilización en  Riesgo Biológico.
* Vacunación antitetánica en caso de AT</t>
  </si>
  <si>
    <t>Ruido</t>
  </si>
  <si>
    <t xml:space="preserve">Vibración </t>
  </si>
  <si>
    <t xml:space="preserve">Exposición por manipulación de equipos que generan vibración mano-brazo </t>
  </si>
  <si>
    <t>*Alteración de la coordinación de la  motricidad fina 
*Trastornos de nervios periféricos.</t>
  </si>
  <si>
    <t xml:space="preserve">N
</t>
  </si>
  <si>
    <t xml:space="preserve">* Exámenes médicos ocupacionales </t>
  </si>
  <si>
    <t>*Trastornos de irrigación sanguínea
*Alteraciones osteomusculares 
*Alteraciones osteomusculares</t>
  </si>
  <si>
    <t>* Mantener Programa Vigilancia Epidemiológico prevención de DME</t>
  </si>
  <si>
    <t>* Pausas activas
*Seguimiento a recomendaciones medico laborales</t>
  </si>
  <si>
    <t xml:space="preserve">Exposición al riesgo por manipulación de herramientas y equipos para desinfección </t>
  </si>
  <si>
    <t xml:space="preserve">Exposición al riesgo por superficies húmedas 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</si>
  <si>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</si>
  <si>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</si>
  <si>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Manipulación de equipos de seguridad </t>
  </si>
  <si>
    <t>* Revisar periódicamente las instalaciones y los equipos por parte de personal especializado</t>
  </si>
  <si>
    <t>* Fortalecer el programa de Inspecciones
* Planes Prevención, Preparación y Respuesta a Emergencias
* Fortalecer el programa reporte acto y condición insegura</t>
  </si>
  <si>
    <t>TODAS LAS ZONAS DE LA SEDE</t>
  </si>
  <si>
    <t xml:space="preserve">Todas las actividades que se desarrollen de manera presencial en el Centro de Trabajo y tengan contactos estrechos comunitario:  cualquier persona, con exposición no protegida, que haya compartido en un espacio menor a dos metros y por más de 15 minutos con una persona con asintomática o diagnóstico confirmado de COVID-19 durante su periodo sintomático (esto puede incluir las personas que trabajan y visitantes al lugar de trabajo) </t>
  </si>
  <si>
    <t xml:space="preserve">Todas las tareas desarrolladas por los funcionarios y funcionarias de la sede, que generan contactos estrechos comunitario:  cualquier persona, con exposición no protegida, que haya compartido en un espacio menor a dos metros y por más de 15 minutos con una persona con asintomática o diagnóstico confirmado de COVID-19 durante su periodo sintomático (esto puede incluir las personas que trabajan y visitantes al lugar de trabajo)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</si>
  <si>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</si>
  <si>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</si>
  <si>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</si>
  <si>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</si>
  <si>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</si>
  <si>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</si>
  <si>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</si>
  <si>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</si>
  <si>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</si>
  <si>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</si>
  <si>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</si>
  <si>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</si>
  <si>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</si>
  <si>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</si>
  <si>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</si>
  <si>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</si>
  <si>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</si>
  <si>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</si>
  <si>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</si>
  <si>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</si>
  <si>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</si>
  <si>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</si>
  <si>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</si>
  <si>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</si>
  <si>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</si>
  <si>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</si>
  <si>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</si>
  <si>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</si>
  <si>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</si>
  <si>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</si>
  <si>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</si>
  <si>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</si>
  <si>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</si>
  <si>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</si>
  <si>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</si>
  <si>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</si>
  <si>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</si>
  <si>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</si>
  <si>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</si>
  <si>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</si>
  <si>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</si>
  <si>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</si>
  <si>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</si>
  <si>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</si>
  <si>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</si>
  <si>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</si>
  <si>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I</t>
  </si>
  <si>
    <t>4000-600</t>
  </si>
  <si>
    <t>Situacion critica. Suspender actividades hasta que el riesgo esté bajo control. Intervención urgente.</t>
  </si>
  <si>
    <t>II</t>
  </si>
  <si>
    <t>500-150</t>
  </si>
  <si>
    <t>Corregir y adoptar medidas de control de inmediato</t>
  </si>
  <si>
    <t>III</t>
  </si>
  <si>
    <t>120-40</t>
  </si>
  <si>
    <t>Mejorar si es posible. Seria conveniente justificar la intervencion y su rentabilidad</t>
  </si>
  <si>
    <t>IV</t>
  </si>
  <si>
    <t>Mantener las medidas de control existentes, pero se deberáin considerar soluciones o mejoras y se deben hacer comprobaciones periódicas para asegurar que el riesgo aún es aceptable</t>
  </si>
  <si>
    <t>ACEPTABILIDAD DEL RIESGO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</si>
  <si>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</si>
  <si>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</si>
  <si>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</si>
  <si>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</si>
  <si>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</si>
  <si>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</si>
  <si>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</si>
  <si>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</si>
  <si>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</si>
  <si>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</si>
  <si>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>INTERPRETACION DEL NIVEL DE PROBABILIDAD</t>
  </si>
  <si>
    <t xml:space="preserve">MUY ALTO </t>
  </si>
  <si>
    <t>ALTO</t>
  </si>
  <si>
    <t>TOTAL</t>
  </si>
  <si>
    <t>BIOMECANICO</t>
  </si>
  <si>
    <t>MuyAlto</t>
  </si>
  <si>
    <t>PUNTOS EVALUADOS</t>
  </si>
  <si>
    <t>PROPORCIÓN</t>
  </si>
  <si>
    <t>PSICOSOCIAL</t>
  </si>
  <si>
    <t>Alto</t>
  </si>
  <si>
    <t xml:space="preserve">Condiciones de seguridad </t>
  </si>
  <si>
    <t>Medio</t>
  </si>
  <si>
    <t>FISICO</t>
  </si>
  <si>
    <t>BIOLOGICO</t>
  </si>
  <si>
    <t>PUBLICO</t>
  </si>
  <si>
    <t>FENOMENOS NATURALES</t>
  </si>
  <si>
    <t xml:space="preserve">FRECUENCIA DEL RIESGO </t>
  </si>
  <si>
    <t>CONDICIONES DE SEGURIDAD</t>
  </si>
  <si>
    <t xml:space="preserve">FISICO
</t>
  </si>
  <si>
    <t xml:space="preserve">PSICOSOCIAL
</t>
  </si>
  <si>
    <t xml:space="preserve">BIOMECÁNICOS 
</t>
  </si>
  <si>
    <t xml:space="preserve">BIOLOGICOS
</t>
  </si>
  <si>
    <t xml:space="preserve">FENOMENOS NATUALES </t>
  </si>
  <si>
    <t xml:space="preserve">FRECUENCIA </t>
  </si>
  <si>
    <t>FRECUENCIA</t>
  </si>
  <si>
    <t>16.66%</t>
  </si>
  <si>
    <t>12.5%</t>
  </si>
  <si>
    <t>8.33%</t>
  </si>
  <si>
    <t>2.08%</t>
  </si>
  <si>
    <t>DIAGNOSTICO ESTRATEGICO DE RIESGOS EN LA  OFICINA DE REGISTRO DE INSTRUMENTOS PUBLICOS BOGOTA CENTRO</t>
  </si>
  <si>
    <t>JUNIO  DEL 2013</t>
  </si>
  <si>
    <t>BAJO</t>
  </si>
  <si>
    <t>MECANICO</t>
  </si>
  <si>
    <t>Bajo</t>
  </si>
  <si>
    <t xml:space="preserve">MECANICO </t>
  </si>
  <si>
    <t xml:space="preserve">PUBLICO </t>
  </si>
  <si>
    <t>39.54%</t>
  </si>
  <si>
    <t>22.09%</t>
  </si>
  <si>
    <t>16.27%</t>
  </si>
  <si>
    <t>11.63%</t>
  </si>
  <si>
    <t>4.65%</t>
  </si>
  <si>
    <t>3.48%</t>
  </si>
  <si>
    <t>1.16%</t>
  </si>
  <si>
    <t>DIAGNOSTICO ESTRATEGICO DE RIESGOS EN LA OFICINA DE REGISTRO DE INSTRUMENTOS PUBLICOS BOGOTA SUR</t>
  </si>
  <si>
    <t>JULIO DE 2013.</t>
  </si>
  <si>
    <t>FRECUENCIA DEL RIESGO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</si>
  <si>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</si>
  <si>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46.06 %</t>
  </si>
  <si>
    <t>20.22 %</t>
  </si>
  <si>
    <t>13.48 %</t>
  </si>
  <si>
    <t>8.98 %</t>
  </si>
  <si>
    <t>1.12.%</t>
  </si>
  <si>
    <t>SECRETARÍA DISTRITAL DE LA MUJER</t>
  </si>
  <si>
    <t>Código: GTH-FO-83</t>
  </si>
  <si>
    <t>GESTIÓN DE TALENTO HUMANO</t>
  </si>
  <si>
    <t>Versión: 01</t>
  </si>
  <si>
    <t>MATRIZ DE IDENTIFICACIÓN DE PELIGROS, EVALUACIÓN Y  LA VALORACIÓN DE LOS RIESGOS</t>
  </si>
  <si>
    <t>Fecha de Emisión: 29 de julio del 2019</t>
  </si>
  <si>
    <t>Página 1 de 1</t>
  </si>
  <si>
    <t>PROCESOS</t>
  </si>
  <si>
    <t>DEPENDENCIAS</t>
  </si>
  <si>
    <t>Actividad</t>
  </si>
  <si>
    <t>Tareas</t>
  </si>
  <si>
    <t>Rutinario</t>
  </si>
  <si>
    <t>Peligro</t>
  </si>
  <si>
    <t>Efectos posibles</t>
  </si>
  <si>
    <t>Criterios para Establecer controles</t>
  </si>
  <si>
    <t>Sistema Control Actual</t>
  </si>
  <si>
    <t>Evaluación del riesgo</t>
  </si>
  <si>
    <t>Valoración del riesgo</t>
  </si>
  <si>
    <t>Medidas de intervención</t>
  </si>
  <si>
    <t>NO</t>
  </si>
  <si>
    <t>Fuente</t>
  </si>
  <si>
    <t>No. de Personas Expuestas</t>
  </si>
  <si>
    <t>Tiempo de Exposición</t>
  </si>
  <si>
    <t>Peor consecuencia</t>
  </si>
  <si>
    <t>Requisito Legal</t>
  </si>
  <si>
    <t>Control en la Fuente</t>
  </si>
  <si>
    <t>Control en el Medio</t>
  </si>
  <si>
    <t>Control en el Individuo</t>
  </si>
  <si>
    <t>Nivel de deficiencia</t>
  </si>
  <si>
    <t>Nivel de exposición</t>
  </si>
  <si>
    <t>Nivel de probabilidad = ND x NE</t>
  </si>
  <si>
    <t>Interpretación del nivel de probabilidad</t>
  </si>
  <si>
    <t>Nivel de consecuencia</t>
  </si>
  <si>
    <t>Nivel del riesgo</t>
  </si>
  <si>
    <t>Interpretación del NR</t>
  </si>
  <si>
    <t>Aceptabilidad del riesgo</t>
  </si>
  <si>
    <t>Eliminación</t>
  </si>
  <si>
    <t>Sustitución</t>
  </si>
  <si>
    <t>Controles de ingeniería</t>
  </si>
  <si>
    <t xml:space="preserve">Controles administrativos, señalización, </t>
  </si>
  <si>
    <t>EPP.</t>
  </si>
  <si>
    <t xml:space="preserve">Administración general de la casa </t>
  </si>
  <si>
    <t>CONTROL DE CAMBIOS</t>
  </si>
  <si>
    <t>VERSIÓN</t>
  </si>
  <si>
    <t>DESCRIPCIÓN DE LA MODIFICACIÓN</t>
  </si>
  <si>
    <t>PROFESIONAL</t>
  </si>
  <si>
    <t>Junio de 2021</t>
  </si>
  <si>
    <t>Creación de la matriz</t>
  </si>
  <si>
    <t>Diana Paola Garavito 
Méndez
Licencia 10188 de 2019
Responsable SST</t>
  </si>
  <si>
    <t>Diciembre de 2022</t>
  </si>
  <si>
    <t>Actualización de la matriz</t>
  </si>
  <si>
    <t>Orfy Katherine Espitia Durango
Licencia 000287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</si>
</sst>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Tahoma"/>
      <family val="2"/>
    </font>
    <font>
      <b/>
      <sz val="12"/>
      <name val="Times New Roman"/>
      <family val="1"/>
    </font>
    <font>
      <b/>
      <sz val="8"/>
      <color theme="1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9">
    <xf numFmtId="0" fontId="0" fillId="0" borderId="0" xfId="0"/>
    <xf numFmtId="0" fontId="22" fillId="0" borderId="12" xfId="0" applyFont="1" applyBorder="1" applyAlignment="1">
      <alignment horizontal="center" vertical="center" wrapText="1"/>
    </xf>
    <xf numFmtId="0" fontId="0" fillId="0" borderId="4" xfId="0" applyBorder="1"/>
    <xf numFmtId="0" fontId="24" fillId="0" borderId="0" xfId="40" applyFont="1" applyBorder="1"/>
    <xf numFmtId="0" fontId="29" fillId="29" borderId="4" xfId="0" applyFont="1" applyFill="1" applyBorder="1" applyAlignment="1">
      <alignment horizontal="left" vertical="top" wrapText="1"/>
    </xf>
    <xf numFmtId="49" fontId="22" fillId="0" borderId="0" xfId="38" applyNumberFormat="1" applyAlignment="1">
      <alignment horizontal="justify" vertical="center" wrapText="1"/>
    </xf>
    <xf numFmtId="0" fontId="22" fillId="25" borderId="0" xfId="0" applyFont="1" applyFill="1" applyAlignment="1">
      <alignment horizontal="center" vertical="center" wrapText="1"/>
    </xf>
    <xf numFmtId="0" fontId="28" fillId="0" borderId="16" xfId="0" applyFont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ill="1" applyBorder="1" applyAlignment="1">
      <alignment horizontal="center" vertical="center" wrapText="1"/>
    </xf>
    <xf numFmtId="0" fontId="30" fillId="0" borderId="29" xfId="38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12" xfId="0" applyFont="1" applyBorder="1" applyAlignment="1">
      <alignment horizontal="center" vertical="center"/>
    </xf>
    <xf numFmtId="0" fontId="22" fillId="25" borderId="31" xfId="38" applyFill="1" applyBorder="1" applyAlignment="1">
      <alignment horizontal="center" vertical="center" wrapText="1"/>
    </xf>
    <xf numFmtId="0" fontId="30" fillId="26" borderId="30" xfId="0" applyFont="1" applyFill="1" applyBorder="1" applyAlignment="1">
      <alignment horizontal="center" vertical="center" wrapText="1"/>
    </xf>
    <xf numFmtId="0" fontId="30" fillId="28" borderId="30" xfId="0" applyFont="1" applyFill="1" applyBorder="1" applyAlignment="1">
      <alignment horizontal="center" vertical="center" wrapText="1"/>
    </xf>
    <xf numFmtId="0" fontId="30" fillId="27" borderId="30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5" fillId="29" borderId="4" xfId="40" applyFont="1" applyFill="1" applyAlignment="1">
      <alignment horizontal="center" vertical="center" wrapText="1"/>
    </xf>
    <xf numFmtId="0" fontId="34" fillId="29" borderId="4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9" fontId="28" fillId="0" borderId="0" xfId="0" applyNumberFormat="1" applyFont="1" applyAlignment="1">
      <alignment horizontal="center" vertical="top" wrapText="1"/>
    </xf>
    <xf numFmtId="0" fontId="36" fillId="0" borderId="4" xfId="0" applyFont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6" fillId="0" borderId="41" xfId="0" applyNumberFormat="1" applyFont="1" applyBorder="1" applyAlignment="1">
      <alignment horizontal="center" vertical="center" wrapText="1"/>
    </xf>
    <xf numFmtId="9" fontId="36" fillId="0" borderId="42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25" borderId="45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9" fontId="36" fillId="0" borderId="46" xfId="0" applyNumberFormat="1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25" borderId="4" xfId="0" applyFont="1" applyFill="1" applyBorder="1" applyAlignment="1">
      <alignment horizontal="center" vertical="center" wrapText="1"/>
    </xf>
    <xf numFmtId="9" fontId="39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5" fillId="29" borderId="4" xfId="40" applyFont="1" applyFill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3" fillId="29" borderId="40" xfId="0" applyFont="1" applyFill="1" applyBorder="1" applyAlignment="1">
      <alignment horizontal="center" vertical="center" wrapText="1"/>
    </xf>
    <xf numFmtId="9" fontId="32" fillId="0" borderId="41" xfId="0" applyNumberFormat="1" applyFont="1" applyBorder="1" applyAlignment="1">
      <alignment horizontal="center" vertical="center" wrapText="1"/>
    </xf>
    <xf numFmtId="9" fontId="32" fillId="0" borderId="49" xfId="0" applyNumberFormat="1" applyFont="1" applyBorder="1" applyAlignment="1">
      <alignment horizontal="center" vertical="center" wrapText="1"/>
    </xf>
    <xf numFmtId="9" fontId="22" fillId="0" borderId="41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5" fillId="29" borderId="50" xfId="40" applyFont="1" applyFill="1" applyBorder="1" applyAlignment="1">
      <alignment horizontal="center" vertical="center" wrapText="1"/>
    </xf>
    <xf numFmtId="0" fontId="35" fillId="29" borderId="51" xfId="40" applyFont="1" applyFill="1" applyBorder="1" applyAlignment="1">
      <alignment horizontal="center" vertical="center" wrapText="1"/>
    </xf>
    <xf numFmtId="0" fontId="21" fillId="29" borderId="50" xfId="40" applyFont="1" applyFill="1" applyBorder="1" applyAlignment="1">
      <alignment horizontal="center" vertical="center" wrapText="1"/>
    </xf>
    <xf numFmtId="0" fontId="37" fillId="29" borderId="12" xfId="0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32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37" fillId="29" borderId="40" xfId="0" applyFont="1" applyFill="1" applyBorder="1" applyAlignment="1">
      <alignment horizontal="center" vertical="center" wrapText="1"/>
    </xf>
    <xf numFmtId="9" fontId="36" fillId="0" borderId="49" xfId="0" applyNumberFormat="1" applyFont="1" applyBorder="1" applyAlignment="1">
      <alignment horizontal="center" vertical="center" wrapText="1"/>
    </xf>
    <xf numFmtId="9" fontId="21" fillId="0" borderId="41" xfId="0" applyNumberFormat="1" applyFont="1" applyBorder="1" applyAlignment="1">
      <alignment horizontal="center" vertical="center" wrapText="1"/>
    </xf>
    <xf numFmtId="9" fontId="21" fillId="0" borderId="42" xfId="0" applyNumberFormat="1" applyFont="1" applyBorder="1" applyAlignment="1">
      <alignment horizontal="center" vertical="center" wrapText="1"/>
    </xf>
    <xf numFmtId="0" fontId="33" fillId="29" borderId="43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ill="1" applyBorder="1" applyAlignment="1">
      <alignment horizontal="center" vertical="center" wrapText="1"/>
    </xf>
    <xf numFmtId="0" fontId="22" fillId="25" borderId="33" xfId="38" applyFill="1" applyBorder="1" applyAlignment="1">
      <alignment horizontal="center" vertical="center" wrapText="1"/>
    </xf>
    <xf numFmtId="0" fontId="30" fillId="28" borderId="29" xfId="0" applyFont="1" applyFill="1" applyBorder="1" applyAlignment="1">
      <alignment horizontal="center" vertical="center" wrapText="1"/>
    </xf>
    <xf numFmtId="0" fontId="30" fillId="28" borderId="19" xfId="0" applyFont="1" applyFill="1" applyBorder="1" applyAlignment="1">
      <alignment horizontal="center" vertical="center" wrapText="1"/>
    </xf>
    <xf numFmtId="0" fontId="22" fillId="29" borderId="29" xfId="38" applyFill="1" applyBorder="1" applyAlignment="1">
      <alignment horizontal="center" vertical="center" wrapText="1"/>
    </xf>
    <xf numFmtId="0" fontId="22" fillId="25" borderId="29" xfId="38" applyFill="1" applyBorder="1" applyAlignment="1">
      <alignment horizontal="center" vertical="center" wrapText="1"/>
    </xf>
    <xf numFmtId="0" fontId="22" fillId="0" borderId="29" xfId="38" applyBorder="1" applyAlignment="1">
      <alignment horizontal="center" vertical="center" wrapText="1"/>
    </xf>
    <xf numFmtId="0" fontId="30" fillId="30" borderId="29" xfId="38" applyFont="1" applyFill="1" applyBorder="1" applyAlignment="1">
      <alignment horizontal="center" vertical="center" wrapText="1"/>
    </xf>
    <xf numFmtId="0" fontId="30" fillId="29" borderId="22" xfId="38" applyFont="1" applyFill="1" applyBorder="1" applyAlignment="1">
      <alignment horizontal="center" vertical="center" wrapText="1"/>
    </xf>
    <xf numFmtId="0" fontId="30" fillId="29" borderId="29" xfId="38" applyFont="1" applyFill="1" applyBorder="1" applyAlignment="1">
      <alignment horizontal="center" vertical="center" wrapText="1"/>
    </xf>
    <xf numFmtId="0" fontId="30" fillId="25" borderId="29" xfId="38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2" fillId="25" borderId="40" xfId="38" applyFill="1" applyBorder="1" applyAlignment="1">
      <alignment horizontal="center" vertical="center" wrapText="1"/>
    </xf>
    <xf numFmtId="0" fontId="22" fillId="25" borderId="23" xfId="38" applyFill="1" applyBorder="1" applyAlignment="1">
      <alignment horizontal="center" vertical="center" wrapText="1"/>
    </xf>
    <xf numFmtId="0" fontId="22" fillId="25" borderId="36" xfId="38" applyFill="1" applyBorder="1" applyAlignment="1">
      <alignment horizontal="center" vertical="center" wrapText="1"/>
    </xf>
    <xf numFmtId="0" fontId="30" fillId="28" borderId="35" xfId="0" applyFont="1" applyFill="1" applyBorder="1" applyAlignment="1">
      <alignment horizontal="center" vertical="center" wrapText="1"/>
    </xf>
    <xf numFmtId="0" fontId="46" fillId="33" borderId="12" xfId="0" applyFont="1" applyFill="1" applyBorder="1" applyAlignment="1">
      <alignment horizontal="center" vertical="center" wrapText="1"/>
    </xf>
    <xf numFmtId="0" fontId="46" fillId="3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2" fillId="0" borderId="4" xfId="36" applyFont="1" applyBorder="1" applyAlignment="1">
      <alignment horizontal="center" vertical="center" wrapText="1"/>
    </xf>
    <xf numFmtId="0" fontId="44" fillId="25" borderId="4" xfId="36" applyFont="1" applyFill="1" applyBorder="1" applyAlignment="1" applyProtection="1">
      <alignment horizontal="center" vertical="center" wrapText="1"/>
      <protection locked="0"/>
    </xf>
    <xf numFmtId="0" fontId="44" fillId="32" borderId="4" xfId="36" applyFont="1" applyFill="1" applyBorder="1" applyAlignment="1" applyProtection="1">
      <alignment horizontal="center" vertical="center" wrapText="1"/>
      <protection locked="0"/>
    </xf>
    <xf numFmtId="0" fontId="42" fillId="0" borderId="4" xfId="36" applyFont="1" applyBorder="1" applyAlignment="1" applyProtection="1">
      <alignment vertical="center" wrapText="1"/>
      <protection locked="0"/>
    </xf>
    <xf numFmtId="0" fontId="44" fillId="0" borderId="4" xfId="36" applyFont="1" applyBorder="1" applyAlignment="1" applyProtection="1">
      <alignment horizontal="left" vertical="center" wrapText="1"/>
      <protection locked="0"/>
    </xf>
    <xf numFmtId="0" fontId="44" fillId="0" borderId="4" xfId="36" applyFont="1" applyBorder="1" applyAlignment="1" applyProtection="1">
      <alignment horizontal="center" vertical="center" wrapText="1"/>
      <protection locked="0"/>
    </xf>
    <xf numFmtId="0" fontId="44" fillId="0" borderId="4" xfId="36" applyFont="1" applyBorder="1" applyAlignment="1" applyProtection="1">
      <alignment horizontal="center" vertical="center"/>
      <protection locked="0"/>
    </xf>
    <xf numFmtId="0" fontId="44" fillId="24" borderId="4" xfId="36" applyFont="1" applyFill="1" applyBorder="1" applyAlignment="1" applyProtection="1">
      <alignment horizontal="left" vertical="center" wrapText="1"/>
      <protection locked="0"/>
    </xf>
    <xf numFmtId="0" fontId="43" fillId="0" borderId="4" xfId="36" applyFont="1" applyBorder="1" applyAlignment="1" applyProtection="1">
      <alignment horizontal="center" vertical="center" wrapText="1"/>
      <protection locked="0"/>
    </xf>
    <xf numFmtId="0" fontId="42" fillId="0" borderId="0" xfId="0" applyFont="1"/>
    <xf numFmtId="0" fontId="42" fillId="0" borderId="4" xfId="0" applyFont="1" applyBorder="1" applyAlignment="1">
      <alignment horizontal="center" vertical="center"/>
    </xf>
    <xf numFmtId="0" fontId="45" fillId="25" borderId="4" xfId="36" applyFont="1" applyFill="1" applyBorder="1" applyAlignment="1" applyProtection="1">
      <alignment horizontal="center" vertical="center" wrapText="1"/>
      <protection locked="0"/>
    </xf>
    <xf numFmtId="0" fontId="42" fillId="0" borderId="4" xfId="0" applyFont="1" applyBorder="1" applyAlignment="1">
      <alignment horizontal="left" vertical="center" wrapText="1"/>
    </xf>
    <xf numFmtId="0" fontId="42" fillId="25" borderId="4" xfId="0" applyFont="1" applyFill="1" applyBorder="1" applyAlignment="1">
      <alignment horizontal="left" vertical="center" wrapText="1"/>
    </xf>
    <xf numFmtId="0" fontId="42" fillId="25" borderId="0" xfId="0" applyFont="1" applyFill="1"/>
    <xf numFmtId="0" fontId="43" fillId="25" borderId="4" xfId="0" applyFont="1" applyFill="1" applyBorder="1" applyAlignment="1">
      <alignment vertical="center" wrapText="1"/>
    </xf>
    <xf numFmtId="0" fontId="42" fillId="0" borderId="4" xfId="0" applyFont="1" applyBorder="1"/>
    <xf numFmtId="0" fontId="42" fillId="0" borderId="4" xfId="0" applyFont="1" applyBorder="1" applyAlignment="1">
      <alignment vertical="center" wrapText="1"/>
    </xf>
    <xf numFmtId="0" fontId="42" fillId="25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center" vertical="center"/>
    </xf>
    <xf numFmtId="0" fontId="49" fillId="25" borderId="4" xfId="0" applyFont="1" applyFill="1" applyBorder="1" applyAlignment="1">
      <alignment horizontal="left" vertical="center" wrapText="1"/>
    </xf>
    <xf numFmtId="0" fontId="49" fillId="25" borderId="4" xfId="0" applyFont="1" applyFill="1" applyBorder="1" applyAlignment="1">
      <alignment vertical="center" wrapText="1"/>
    </xf>
    <xf numFmtId="0" fontId="42" fillId="25" borderId="4" xfId="36" applyFont="1" applyFill="1" applyBorder="1" applyAlignment="1" applyProtection="1">
      <alignment horizontal="center" vertical="center" textRotation="90" wrapText="1"/>
      <protection locked="0"/>
    </xf>
    <xf numFmtId="0" fontId="49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vertical="center" wrapText="1"/>
    </xf>
    <xf numFmtId="0" fontId="42" fillId="0" borderId="4" xfId="36" applyFont="1" applyBorder="1" applyAlignment="1">
      <alignment horizontal="left" vertical="center" wrapText="1"/>
    </xf>
    <xf numFmtId="0" fontId="49" fillId="25" borderId="4" xfId="0" applyFont="1" applyFill="1" applyBorder="1" applyAlignment="1">
      <alignment horizontal="justify" vertical="center" wrapText="1"/>
    </xf>
    <xf numFmtId="0" fontId="50" fillId="0" borderId="4" xfId="0" applyFont="1" applyBorder="1" applyAlignment="1">
      <alignment vertical="center" wrapText="1"/>
    </xf>
    <xf numFmtId="0" fontId="49" fillId="25" borderId="4" xfId="0" applyFont="1" applyFill="1" applyBorder="1" applyAlignment="1">
      <alignment horizontal="center" vertical="center" wrapText="1"/>
    </xf>
    <xf numFmtId="49" fontId="49" fillId="25" borderId="4" xfId="0" applyNumberFormat="1" applyFont="1" applyFill="1" applyBorder="1" applyAlignment="1">
      <alignment horizontal="left" vertical="center" wrapText="1"/>
    </xf>
    <xf numFmtId="0" fontId="52" fillId="25" borderId="4" xfId="0" applyFont="1" applyFill="1" applyBorder="1" applyAlignment="1">
      <alignment vertical="center" wrapText="1"/>
    </xf>
    <xf numFmtId="0" fontId="50" fillId="0" borderId="4" xfId="0" applyFont="1" applyBorder="1" applyAlignment="1">
      <alignment horizontal="center" vertical="center" wrapText="1"/>
    </xf>
    <xf numFmtId="0" fontId="47" fillId="25" borderId="4" xfId="35" applyFont="1" applyFill="1" applyBorder="1" applyAlignment="1">
      <alignment vertical="center" wrapText="1"/>
    </xf>
    <xf numFmtId="0" fontId="50" fillId="25" borderId="4" xfId="0" applyFont="1" applyFill="1" applyBorder="1" applyAlignment="1">
      <alignment horizontal="left" vertical="center" wrapText="1"/>
    </xf>
    <xf numFmtId="0" fontId="42" fillId="0" borderId="4" xfId="36" applyFont="1" applyBorder="1" applyAlignment="1">
      <alignment vertical="center" wrapText="1"/>
    </xf>
    <xf numFmtId="0" fontId="44" fillId="34" borderId="4" xfId="36" applyFont="1" applyFill="1" applyBorder="1" applyAlignment="1" applyProtection="1">
      <alignment horizontal="center" vertical="center" wrapText="1"/>
      <protection locked="0"/>
    </xf>
    <xf numFmtId="0" fontId="42" fillId="25" borderId="4" xfId="36" applyFont="1" applyFill="1" applyBorder="1" applyAlignment="1" applyProtection="1">
      <alignment horizontal="center" vertical="center" wrapText="1" indent="1"/>
      <protection locked="0"/>
    </xf>
    <xf numFmtId="49" fontId="51" fillId="25" borderId="4" xfId="0" applyNumberFormat="1" applyFont="1" applyFill="1" applyBorder="1" applyAlignment="1">
      <alignment horizontal="left" vertical="center" wrapText="1"/>
    </xf>
    <xf numFmtId="0" fontId="42" fillId="0" borderId="4" xfId="36" applyFont="1" applyBorder="1" applyAlignment="1" applyProtection="1">
      <alignment horizontal="center" vertical="center" wrapText="1"/>
      <protection locked="0"/>
    </xf>
    <xf numFmtId="0" fontId="42" fillId="25" borderId="4" xfId="36" applyFont="1" applyFill="1" applyBorder="1" applyAlignment="1" applyProtection="1">
      <alignment horizontal="center" vertical="center" wrapText="1"/>
      <protection locked="0"/>
    </xf>
    <xf numFmtId="0" fontId="43" fillId="25" borderId="4" xfId="36" applyFont="1" applyFill="1" applyBorder="1" applyAlignment="1" applyProtection="1">
      <alignment horizontal="center" vertical="center" wrapText="1"/>
      <protection locked="0"/>
    </xf>
    <xf numFmtId="0" fontId="45" fillId="0" borderId="13" xfId="36" applyFont="1" applyBorder="1" applyAlignment="1" applyProtection="1">
      <alignment horizontal="center" vertical="center" textRotation="90" wrapText="1"/>
      <protection locked="0"/>
    </xf>
    <xf numFmtId="0" fontId="45" fillId="0" borderId="52" xfId="36" applyFont="1" applyBorder="1" applyAlignment="1" applyProtection="1">
      <alignment horizontal="center" vertical="center" textRotation="90" wrapText="1"/>
      <protection locked="0"/>
    </xf>
    <xf numFmtId="0" fontId="45" fillId="0" borderId="12" xfId="36" applyFont="1" applyBorder="1" applyAlignment="1" applyProtection="1">
      <alignment horizontal="center" vertical="center" textRotation="90" wrapText="1"/>
      <protection locked="0"/>
    </xf>
    <xf numFmtId="0" fontId="45" fillId="0" borderId="4" xfId="36" applyFont="1" applyBorder="1" applyAlignment="1" applyProtection="1">
      <alignment horizontal="center" vertical="center" textRotation="90" wrapText="1"/>
      <protection locked="0"/>
    </xf>
    <xf numFmtId="0" fontId="42" fillId="0" borderId="4" xfId="0" applyFont="1" applyBorder="1" applyAlignment="1">
      <alignment horizontal="center" vertical="center" wrapText="1"/>
    </xf>
    <xf numFmtId="0" fontId="48" fillId="24" borderId="0" xfId="0" applyFont="1" applyFill="1" applyBorder="1" applyAlignment="1">
      <alignment vertical="center" wrapText="1"/>
    </xf>
    <xf numFmtId="0" fontId="42" fillId="25" borderId="0" xfId="0" applyFont="1" applyFill="1" applyBorder="1"/>
    <xf numFmtId="0" fontId="53" fillId="0" borderId="0" xfId="0" applyFont="1"/>
    <xf numFmtId="0" fontId="55" fillId="0" borderId="53" xfId="0" applyFont="1" applyBorder="1" applyAlignment="1">
      <alignment vertical="center"/>
    </xf>
    <xf numFmtId="0" fontId="55" fillId="0" borderId="54" xfId="0" applyFont="1" applyBorder="1" applyAlignment="1">
      <alignment vertical="center"/>
    </xf>
    <xf numFmtId="0" fontId="55" fillId="0" borderId="54" xfId="0" applyFont="1" applyBorder="1" applyAlignment="1">
      <alignment horizontal="left" vertical="center" wrapText="1"/>
    </xf>
    <xf numFmtId="0" fontId="55" fillId="0" borderId="56" xfId="0" applyFont="1" applyBorder="1" applyAlignment="1">
      <alignment vertical="center"/>
    </xf>
    <xf numFmtId="0" fontId="59" fillId="38" borderId="57" xfId="0" applyFont="1" applyFill="1" applyBorder="1" applyAlignment="1">
      <alignment horizontal="center" vertical="center" wrapText="1"/>
    </xf>
    <xf numFmtId="0" fontId="58" fillId="36" borderId="41" xfId="0" applyFont="1" applyFill="1" applyBorder="1" applyAlignment="1">
      <alignment horizontal="center" vertical="center"/>
    </xf>
    <xf numFmtId="0" fontId="59" fillId="39" borderId="41" xfId="0" applyFont="1" applyFill="1" applyBorder="1" applyAlignment="1">
      <alignment horizontal="center" vertical="center"/>
    </xf>
    <xf numFmtId="0" fontId="59" fillId="39" borderId="41" xfId="0" applyFont="1" applyFill="1" applyBorder="1" applyAlignment="1">
      <alignment horizontal="center" vertical="center" wrapText="1"/>
    </xf>
    <xf numFmtId="0" fontId="59" fillId="41" borderId="41" xfId="0" applyFont="1" applyFill="1" applyBorder="1" applyAlignment="1">
      <alignment horizontal="center" vertical="center" wrapText="1"/>
    </xf>
    <xf numFmtId="0" fontId="59" fillId="36" borderId="41" xfId="0" applyFont="1" applyFill="1" applyBorder="1" applyAlignment="1">
      <alignment horizontal="center" vertical="center" wrapText="1"/>
    </xf>
    <xf numFmtId="0" fontId="59" fillId="42" borderId="41" xfId="0" applyFont="1" applyFill="1" applyBorder="1" applyAlignment="1">
      <alignment horizontal="center" vertical="center" wrapText="1"/>
    </xf>
    <xf numFmtId="0" fontId="59" fillId="38" borderId="41" xfId="0" applyFont="1" applyFill="1" applyBorder="1" applyAlignment="1">
      <alignment horizontal="center" vertical="center" wrapText="1"/>
    </xf>
    <xf numFmtId="0" fontId="59" fillId="36" borderId="42" xfId="0" applyFont="1" applyFill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2" fillId="25" borderId="4" xfId="0" applyFont="1" applyFill="1" applyBorder="1" applyAlignment="1">
      <alignment horizontal="justify" vertical="center" wrapText="1"/>
    </xf>
    <xf numFmtId="0" fontId="62" fillId="25" borderId="4" xfId="35" applyFont="1" applyFill="1" applyBorder="1" applyAlignment="1">
      <alignment horizontal="justify" vertical="center" wrapText="1"/>
    </xf>
    <xf numFmtId="0" fontId="61" fillId="0" borderId="4" xfId="0" applyFont="1" applyBorder="1" applyAlignment="1">
      <alignment horizontal="left" vertical="center" wrapText="1"/>
    </xf>
    <xf numFmtId="0" fontId="62" fillId="25" borderId="4" xfId="0" applyFont="1" applyFill="1" applyBorder="1" applyAlignment="1">
      <alignment horizontal="left" vertical="center" wrapText="1"/>
    </xf>
    <xf numFmtId="0" fontId="61" fillId="25" borderId="4" xfId="0" applyFont="1" applyFill="1" applyBorder="1" applyAlignment="1">
      <alignment horizontal="left" vertical="center" wrapText="1"/>
    </xf>
    <xf numFmtId="0" fontId="26" fillId="43" borderId="23" xfId="0" applyFont="1" applyFill="1" applyBorder="1" applyAlignment="1">
      <alignment horizontal="center" vertical="center" wrapText="1"/>
    </xf>
    <xf numFmtId="0" fontId="26" fillId="43" borderId="45" xfId="0" applyFont="1" applyFill="1" applyBorder="1" applyAlignment="1">
      <alignment horizontal="center" vertical="center" wrapText="1"/>
    </xf>
    <xf numFmtId="0" fontId="26" fillId="43" borderId="24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17" fontId="0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17" fontId="0" fillId="0" borderId="41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56" fillId="0" borderId="59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 wrapText="1"/>
    </xf>
    <xf numFmtId="0" fontId="56" fillId="0" borderId="60" xfId="0" applyFont="1" applyBorder="1" applyAlignment="1">
      <alignment horizontal="center" vertical="center" wrapText="1"/>
    </xf>
    <xf numFmtId="0" fontId="26" fillId="30" borderId="36" xfId="0" applyFont="1" applyFill="1" applyBorder="1" applyAlignment="1">
      <alignment horizontal="center" vertical="center"/>
    </xf>
    <xf numFmtId="0" fontId="26" fillId="30" borderId="61" xfId="0" applyFont="1" applyFill="1" applyBorder="1" applyAlignment="1">
      <alignment horizontal="center" vertical="center"/>
    </xf>
    <xf numFmtId="0" fontId="26" fillId="30" borderId="62" xfId="0" applyFont="1" applyFill="1" applyBorder="1" applyAlignment="1">
      <alignment horizontal="center" vertical="center"/>
    </xf>
    <xf numFmtId="0" fontId="42" fillId="25" borderId="4" xfId="36" applyFont="1" applyFill="1" applyBorder="1" applyAlignment="1" applyProtection="1">
      <alignment horizontal="center" vertical="center" wrapText="1"/>
      <protection locked="0"/>
    </xf>
    <xf numFmtId="0" fontId="43" fillId="25" borderId="4" xfId="36" applyFont="1" applyFill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59" fillId="40" borderId="57" xfId="0" applyFont="1" applyFill="1" applyBorder="1" applyAlignment="1">
      <alignment horizontal="center" vertical="center" wrapText="1"/>
    </xf>
    <xf numFmtId="0" fontId="59" fillId="40" borderId="41" xfId="0" applyFont="1" applyFill="1" applyBorder="1" applyAlignment="1">
      <alignment horizontal="center" vertical="center" wrapText="1"/>
    </xf>
    <xf numFmtId="0" fontId="59" fillId="41" borderId="57" xfId="0" applyFont="1" applyFill="1" applyBorder="1" applyAlignment="1">
      <alignment horizontal="center" vertical="center" wrapText="1"/>
    </xf>
    <xf numFmtId="0" fontId="59" fillId="36" borderId="57" xfId="0" applyFont="1" applyFill="1" applyBorder="1" applyAlignment="1">
      <alignment horizontal="center" vertical="center" wrapText="1"/>
    </xf>
    <xf numFmtId="0" fontId="59" fillId="42" borderId="57" xfId="0" applyFont="1" applyFill="1" applyBorder="1" applyAlignment="1">
      <alignment horizontal="center" vertical="center" wrapText="1"/>
    </xf>
    <xf numFmtId="0" fontId="59" fillId="36" borderId="38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wrapText="1"/>
    </xf>
    <xf numFmtId="0" fontId="57" fillId="35" borderId="37" xfId="0" applyFont="1" applyFill="1" applyBorder="1" applyAlignment="1">
      <alignment horizontal="center" vertical="center" wrapText="1"/>
    </xf>
    <xf numFmtId="0" fontId="57" fillId="35" borderId="40" xfId="0" applyFont="1" applyFill="1" applyBorder="1" applyAlignment="1">
      <alignment horizontal="center" vertical="center" wrapText="1"/>
    </xf>
    <xf numFmtId="0" fontId="58" fillId="36" borderId="57" xfId="0" applyFont="1" applyFill="1" applyBorder="1" applyAlignment="1">
      <alignment horizontal="center" vertical="center" wrapText="1"/>
    </xf>
    <xf numFmtId="0" fontId="58" fillId="36" borderId="41" xfId="0" applyFont="1" applyFill="1" applyBorder="1" applyAlignment="1">
      <alignment horizontal="center" vertical="center" wrapText="1"/>
    </xf>
    <xf numFmtId="0" fontId="58" fillId="37" borderId="57" xfId="0" applyFont="1" applyFill="1" applyBorder="1" applyAlignment="1">
      <alignment horizontal="center" vertical="center" wrapText="1"/>
    </xf>
    <xf numFmtId="0" fontId="58" fillId="37" borderId="41" xfId="0" applyFont="1" applyFill="1" applyBorder="1" applyAlignment="1">
      <alignment horizontal="center" vertical="center" wrapText="1"/>
    </xf>
    <xf numFmtId="0" fontId="58" fillId="38" borderId="57" xfId="0" applyFont="1" applyFill="1" applyBorder="1" applyAlignment="1">
      <alignment horizontal="center" vertical="center" wrapText="1"/>
    </xf>
    <xf numFmtId="0" fontId="58" fillId="38" borderId="41" xfId="0" applyFont="1" applyFill="1" applyBorder="1" applyAlignment="1">
      <alignment horizontal="center" vertical="center" wrapText="1"/>
    </xf>
    <xf numFmtId="0" fontId="59" fillId="39" borderId="57" xfId="0" applyFont="1" applyFill="1" applyBorder="1" applyAlignment="1">
      <alignment horizontal="center" vertical="center"/>
    </xf>
    <xf numFmtId="0" fontId="45" fillId="0" borderId="13" xfId="36" applyFont="1" applyBorder="1" applyAlignment="1" applyProtection="1">
      <alignment horizontal="center" vertical="center" textRotation="90" wrapText="1"/>
      <protection locked="0"/>
    </xf>
    <xf numFmtId="0" fontId="45" fillId="0" borderId="52" xfId="36" applyFont="1" applyBorder="1" applyAlignment="1" applyProtection="1">
      <alignment horizontal="center" vertical="center" textRotation="90" wrapText="1"/>
      <protection locked="0"/>
    </xf>
    <xf numFmtId="0" fontId="45" fillId="0" borderId="12" xfId="36" applyFont="1" applyBorder="1" applyAlignment="1" applyProtection="1">
      <alignment horizontal="center" vertical="center" textRotation="90" wrapText="1"/>
      <protection locked="0"/>
    </xf>
    <xf numFmtId="0" fontId="42" fillId="0" borderId="4" xfId="0" applyFont="1" applyBorder="1" applyAlignment="1">
      <alignment horizontal="center" vertical="center" textRotation="90" wrapText="1"/>
    </xf>
    <xf numFmtId="0" fontId="45" fillId="0" borderId="4" xfId="36" applyFont="1" applyBorder="1" applyAlignment="1" applyProtection="1">
      <alignment horizontal="center" vertical="center" textRotation="90" wrapText="1"/>
      <protection locked="0"/>
    </xf>
    <xf numFmtId="0" fontId="42" fillId="25" borderId="13" xfId="36" applyFont="1" applyFill="1" applyBorder="1" applyAlignment="1" applyProtection="1">
      <alignment horizontal="center" vertical="center" wrapText="1"/>
      <protection locked="0"/>
    </xf>
    <xf numFmtId="0" fontId="42" fillId="25" borderId="52" xfId="36" applyFont="1" applyFill="1" applyBorder="1" applyAlignment="1" applyProtection="1">
      <alignment horizontal="center" vertical="center" wrapText="1"/>
      <protection locked="0"/>
    </xf>
    <xf numFmtId="0" fontId="42" fillId="25" borderId="12" xfId="36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8" fillId="0" borderId="0" xfId="40" applyFont="1" applyBorder="1" applyAlignment="1">
      <alignment horizontal="center" vertical="center"/>
    </xf>
    <xf numFmtId="0" fontId="24" fillId="0" borderId="0" xfId="40" applyFont="1" applyBorder="1" applyAlignment="1">
      <alignment horizontal="center" vertical="center"/>
    </xf>
    <xf numFmtId="0" fontId="24" fillId="0" borderId="0" xfId="40" applyFont="1" applyBorder="1" applyAlignment="1">
      <alignment horizontal="center"/>
    </xf>
    <xf numFmtId="17" fontId="24" fillId="0" borderId="0" xfId="40" applyNumberFormat="1" applyFont="1" applyBorder="1" applyAlignment="1">
      <alignment horizontal="center" vertical="center"/>
    </xf>
    <xf numFmtId="17" fontId="24" fillId="0" borderId="0" xfId="40" applyNumberFormat="1" applyFont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7" fontId="38" fillId="0" borderId="0" xfId="40" applyNumberFormat="1" applyFont="1" applyBorder="1" applyAlignment="1">
      <alignment horizontal="center" vertical="center"/>
    </xf>
    <xf numFmtId="0" fontId="41" fillId="0" borderId="27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41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2073024"/>
        <c:axId val="1982077920"/>
        <c:axId val="0"/>
      </c:bar3DChart>
      <c:catAx>
        <c:axId val="198207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2077920"/>
        <c:crosses val="autoZero"/>
        <c:auto val="1"/>
        <c:lblAlgn val="ctr"/>
        <c:lblOffset val="100"/>
        <c:noMultiLvlLbl val="0"/>
      </c:catAx>
      <c:valAx>
        <c:axId val="198207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2073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8764896"/>
        <c:axId val="1988769792"/>
        <c:axId val="0"/>
      </c:bar3DChart>
      <c:catAx>
        <c:axId val="198876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8769792"/>
        <c:crosses val="autoZero"/>
        <c:auto val="1"/>
        <c:lblAlgn val="ctr"/>
        <c:lblOffset val="100"/>
        <c:noMultiLvlLbl val="0"/>
      </c:catAx>
      <c:valAx>
        <c:axId val="1988769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76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8760544"/>
        <c:axId val="1988774688"/>
        <c:axId val="0"/>
      </c:bar3DChart>
      <c:catAx>
        <c:axId val="198876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8774688"/>
        <c:crosses val="autoZero"/>
        <c:auto val="0"/>
        <c:lblAlgn val="ctr"/>
        <c:lblOffset val="100"/>
        <c:noMultiLvlLbl val="0"/>
      </c:catAx>
      <c:valAx>
        <c:axId val="198877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760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163685</xdr:colOff>
      <xdr:row>1</xdr:row>
      <xdr:rowOff>53583</xdr:rowOff>
    </xdr:from>
    <xdr:to>
      <xdr:col>0</xdr:col>
      <xdr:colOff>904875</xdr:colOff>
      <xdr:row>3</xdr:row>
      <xdr:rowOff>121103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85" y="225033"/>
          <a:ext cx="741190" cy="727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=""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2"/>
  <sheetViews>
    <sheetView showGridLines="0" tabSelected="1" zoomScale="70" zoomScaleNormal="70" workbookViewId="0">
      <selection sqref="A1:XFD7"/>
    </sheetView>
  </sheetViews>
  <sheetFormatPr baseColWidth="10" defaultColWidth="11" defaultRowHeight="12.75" x14ac:dyDescent="0.2"/>
  <cols>
    <col min="1" max="1" width="12.25" style="122" customWidth="1"/>
    <col min="2" max="2" width="20.125" style="122" customWidth="1"/>
    <col min="3" max="3" width="18.375" style="122" customWidth="1"/>
    <col min="4" max="4" width="23.125" style="122" customWidth="1"/>
    <col min="5" max="6" width="12.25" style="122" customWidth="1"/>
    <col min="7" max="7" width="18" style="122" customWidth="1"/>
    <col min="8" max="8" width="22.125" style="122" customWidth="1"/>
    <col min="9" max="9" width="12.25" style="122" customWidth="1"/>
    <col min="10" max="10" width="15.875" style="122" customWidth="1"/>
    <col min="11" max="15" width="12.25" style="122" customWidth="1"/>
    <col min="16" max="17" width="28.25" style="122" customWidth="1"/>
    <col min="18" max="27" width="12.25" style="122" customWidth="1"/>
    <col min="28" max="30" width="22.375" style="122" customWidth="1"/>
    <col min="31" max="31" width="50.625" style="122" customWidth="1"/>
    <col min="32" max="16384" width="11" style="122"/>
  </cols>
  <sheetData>
    <row r="1" spans="1:30" s="161" customFormat="1" ht="13.5" thickBot="1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</row>
    <row r="2" spans="1:30" s="162" customFormat="1" ht="23.25" customHeight="1" x14ac:dyDescent="0.2">
      <c r="A2" s="220"/>
      <c r="B2" s="193" t="s">
        <v>342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5"/>
      <c r="AD2" s="163" t="s">
        <v>343</v>
      </c>
    </row>
    <row r="3" spans="1:30" s="162" customFormat="1" ht="28.5" customHeight="1" x14ac:dyDescent="0.2">
      <c r="A3" s="220"/>
      <c r="B3" s="196" t="s">
        <v>344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8"/>
      <c r="AD3" s="164" t="s">
        <v>345</v>
      </c>
    </row>
    <row r="4" spans="1:30" s="162" customFormat="1" ht="24" customHeight="1" x14ac:dyDescent="0.2">
      <c r="A4" s="220"/>
      <c r="B4" s="199" t="s">
        <v>346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1"/>
      <c r="AD4" s="165" t="s">
        <v>347</v>
      </c>
    </row>
    <row r="5" spans="1:30" s="162" customFormat="1" ht="15" thickBot="1" x14ac:dyDescent="0.25">
      <c r="A5" s="220"/>
      <c r="B5" s="20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4"/>
      <c r="AD5" s="166" t="s">
        <v>348</v>
      </c>
    </row>
    <row r="6" spans="1:30" ht="26.25" customHeight="1" x14ac:dyDescent="0.2">
      <c r="A6" s="221" t="s">
        <v>349</v>
      </c>
      <c r="B6" s="223" t="s">
        <v>350</v>
      </c>
      <c r="C6" s="225" t="s">
        <v>351</v>
      </c>
      <c r="D6" s="227" t="s">
        <v>352</v>
      </c>
      <c r="E6" s="223" t="s">
        <v>353</v>
      </c>
      <c r="F6" s="223"/>
      <c r="G6" s="229" t="s">
        <v>354</v>
      </c>
      <c r="H6" s="229"/>
      <c r="I6" s="229"/>
      <c r="J6" s="214" t="s">
        <v>355</v>
      </c>
      <c r="K6" s="216" t="s">
        <v>356</v>
      </c>
      <c r="L6" s="216"/>
      <c r="M6" s="216"/>
      <c r="N6" s="216"/>
      <c r="O6" s="217" t="s">
        <v>357</v>
      </c>
      <c r="P6" s="217"/>
      <c r="Q6" s="217"/>
      <c r="R6" s="218" t="s">
        <v>358</v>
      </c>
      <c r="S6" s="218"/>
      <c r="T6" s="218"/>
      <c r="U6" s="218"/>
      <c r="V6" s="218"/>
      <c r="W6" s="218"/>
      <c r="X6" s="218"/>
      <c r="Y6" s="167" t="s">
        <v>359</v>
      </c>
      <c r="Z6" s="217" t="s">
        <v>360</v>
      </c>
      <c r="AA6" s="217"/>
      <c r="AB6" s="217"/>
      <c r="AC6" s="217"/>
      <c r="AD6" s="219"/>
    </row>
    <row r="7" spans="1:30" ht="39" thickBot="1" x14ac:dyDescent="0.25">
      <c r="A7" s="222"/>
      <c r="B7" s="224"/>
      <c r="C7" s="226"/>
      <c r="D7" s="228"/>
      <c r="E7" s="168" t="s">
        <v>19</v>
      </c>
      <c r="F7" s="168" t="s">
        <v>361</v>
      </c>
      <c r="G7" s="169" t="s">
        <v>1</v>
      </c>
      <c r="H7" s="170" t="s">
        <v>2</v>
      </c>
      <c r="I7" s="169" t="s">
        <v>362</v>
      </c>
      <c r="J7" s="215"/>
      <c r="K7" s="171" t="s">
        <v>363</v>
      </c>
      <c r="L7" s="171" t="s">
        <v>364</v>
      </c>
      <c r="M7" s="171" t="s">
        <v>365</v>
      </c>
      <c r="N7" s="171" t="s">
        <v>366</v>
      </c>
      <c r="O7" s="172" t="s">
        <v>367</v>
      </c>
      <c r="P7" s="172" t="s">
        <v>368</v>
      </c>
      <c r="Q7" s="172" t="s">
        <v>369</v>
      </c>
      <c r="R7" s="173" t="s">
        <v>370</v>
      </c>
      <c r="S7" s="173" t="s">
        <v>371</v>
      </c>
      <c r="T7" s="173" t="s">
        <v>372</v>
      </c>
      <c r="U7" s="173" t="s">
        <v>373</v>
      </c>
      <c r="V7" s="173" t="s">
        <v>374</v>
      </c>
      <c r="W7" s="173" t="s">
        <v>375</v>
      </c>
      <c r="X7" s="173" t="s">
        <v>376</v>
      </c>
      <c r="Y7" s="174" t="s">
        <v>377</v>
      </c>
      <c r="Z7" s="172" t="s">
        <v>378</v>
      </c>
      <c r="AA7" s="172" t="s">
        <v>379</v>
      </c>
      <c r="AB7" s="172" t="s">
        <v>380</v>
      </c>
      <c r="AC7" s="172" t="s">
        <v>381</v>
      </c>
      <c r="AD7" s="175" t="s">
        <v>382</v>
      </c>
    </row>
    <row r="8" spans="1:30" s="127" customFormat="1" ht="150.75" customHeight="1" x14ac:dyDescent="0.2">
      <c r="A8" s="230" t="s">
        <v>8</v>
      </c>
      <c r="B8" s="234" t="s">
        <v>9</v>
      </c>
      <c r="C8" s="208" t="s">
        <v>383</v>
      </c>
      <c r="D8" s="208" t="s">
        <v>10</v>
      </c>
      <c r="E8" s="153" t="s">
        <v>19</v>
      </c>
      <c r="F8" s="158"/>
      <c r="G8" s="153" t="s">
        <v>11</v>
      </c>
      <c r="H8" s="153" t="s">
        <v>13</v>
      </c>
      <c r="I8" s="153" t="s">
        <v>12</v>
      </c>
      <c r="J8" s="125" t="s">
        <v>14</v>
      </c>
      <c r="K8" s="150">
        <v>1</v>
      </c>
      <c r="L8" s="153">
        <v>8</v>
      </c>
      <c r="M8" s="131" t="s">
        <v>18</v>
      </c>
      <c r="N8" s="153" t="s">
        <v>19</v>
      </c>
      <c r="O8" s="153" t="s">
        <v>15</v>
      </c>
      <c r="P8" s="131" t="s">
        <v>16</v>
      </c>
      <c r="Q8" s="126" t="s">
        <v>17</v>
      </c>
      <c r="R8" s="153">
        <v>2</v>
      </c>
      <c r="S8" s="153">
        <v>4</v>
      </c>
      <c r="T8" s="114">
        <f>(R8*S8)</f>
        <v>8</v>
      </c>
      <c r="U8" s="118" t="str">
        <f>IF(T8&lt;2,"O",IF(T8&lt;=4,"(B)",IF(T8&lt;=8,"(M)",IF(T8&lt;=20,"(A)","(MA)"))))</f>
        <v>(M)</v>
      </c>
      <c r="V8" s="118">
        <v>25</v>
      </c>
      <c r="W8" s="119">
        <f>T8*V8</f>
        <v>200</v>
      </c>
      <c r="X8" s="118" t="str">
        <f>IF(W8&lt;20,"O",IF(W8&lt;=20,"IV",IF(W8&lt;=120,"III",IF(W8&lt;=500,"II","I"))))</f>
        <v>II</v>
      </c>
      <c r="Y8" s="149" t="str">
        <f t="shared" ref="Y8" si="0">IF(X8="I","No aceptable",IF(X8="II","Aceptable con control específico",IF(X8=0,"","Aceptable")))</f>
        <v>Aceptable con control específico</v>
      </c>
      <c r="Z8" s="153" t="s">
        <v>15</v>
      </c>
      <c r="AA8" s="153" t="s">
        <v>15</v>
      </c>
      <c r="AB8" s="153" t="s">
        <v>15</v>
      </c>
      <c r="AC8" s="128" t="s">
        <v>20</v>
      </c>
      <c r="AD8" s="128" t="s">
        <v>21</v>
      </c>
    </row>
    <row r="9" spans="1:30" s="127" customFormat="1" ht="167.25" customHeight="1" x14ac:dyDescent="0.2">
      <c r="A9" s="231"/>
      <c r="B9" s="234"/>
      <c r="C9" s="208"/>
      <c r="D9" s="208"/>
      <c r="E9" s="153" t="s">
        <v>19</v>
      </c>
      <c r="F9" s="158"/>
      <c r="G9" s="153" t="s">
        <v>11</v>
      </c>
      <c r="H9" s="137" t="s">
        <v>23</v>
      </c>
      <c r="I9" s="153" t="s">
        <v>22</v>
      </c>
      <c r="J9" s="125" t="s">
        <v>24</v>
      </c>
      <c r="K9" s="150">
        <v>1</v>
      </c>
      <c r="L9" s="153">
        <v>8</v>
      </c>
      <c r="M9" s="131" t="s">
        <v>28</v>
      </c>
      <c r="N9" s="153" t="s">
        <v>19</v>
      </c>
      <c r="O9" s="176" t="s">
        <v>25</v>
      </c>
      <c r="P9" s="177" t="s">
        <v>26</v>
      </c>
      <c r="Q9" s="178" t="s">
        <v>27</v>
      </c>
      <c r="R9" s="124">
        <v>2</v>
      </c>
      <c r="S9" s="124">
        <v>2</v>
      </c>
      <c r="T9" s="114">
        <f t="shared" ref="T9:T23" si="1">(R9*S9)</f>
        <v>4</v>
      </c>
      <c r="U9" s="118" t="str">
        <f t="shared" ref="U9:U23" si="2">IF(T9&lt;2,"O",IF(T9&lt;=4,"(B)",IF(T9&lt;=8,"(M)",IF(T9&lt;=20,"(A)","(MA)"))))</f>
        <v>(B)</v>
      </c>
      <c r="V9" s="118">
        <v>10</v>
      </c>
      <c r="W9" s="119">
        <f t="shared" ref="W9:W23" si="3">T9*V9</f>
        <v>40</v>
      </c>
      <c r="X9" s="118" t="str">
        <f t="shared" ref="X9:X23" si="4">IF(W9&lt;20,"O",IF(W9&lt;=20,"IV",IF(W9&lt;=120,"III",IF(W9&lt;=500,"II","I"))))</f>
        <v>III</v>
      </c>
      <c r="Y9" s="115" t="str">
        <f t="shared" ref="Y9:Y10" si="5">IF(X9="I","No aceptable",IF(X9="II","Aceptableconcontrolespecífico",IF(X9=0,"","Aceptable")))</f>
        <v>Aceptable</v>
      </c>
      <c r="Z9" s="137" t="s">
        <v>15</v>
      </c>
      <c r="AA9" s="137" t="s">
        <v>15</v>
      </c>
      <c r="AB9" s="145" t="s">
        <v>25</v>
      </c>
      <c r="AC9" s="141" t="s">
        <v>29</v>
      </c>
      <c r="AD9" s="141" t="s">
        <v>30</v>
      </c>
    </row>
    <row r="10" spans="1:30" s="127" customFormat="1" ht="73.5" customHeight="1" x14ac:dyDescent="0.2">
      <c r="A10" s="231"/>
      <c r="B10" s="234"/>
      <c r="C10" s="208"/>
      <c r="D10" s="208"/>
      <c r="E10" s="153" t="s">
        <v>19</v>
      </c>
      <c r="F10" s="158"/>
      <c r="G10" s="153" t="s">
        <v>31</v>
      </c>
      <c r="H10" s="132" t="s">
        <v>33</v>
      </c>
      <c r="I10" s="153" t="s">
        <v>32</v>
      </c>
      <c r="J10" s="125" t="s">
        <v>34</v>
      </c>
      <c r="K10" s="150">
        <v>1</v>
      </c>
      <c r="L10" s="153">
        <v>8</v>
      </c>
      <c r="M10" s="131" t="s">
        <v>38</v>
      </c>
      <c r="N10" s="118" t="s">
        <v>19</v>
      </c>
      <c r="O10" s="179" t="s">
        <v>35</v>
      </c>
      <c r="P10" s="180" t="s">
        <v>36</v>
      </c>
      <c r="Q10" s="181" t="s">
        <v>37</v>
      </c>
      <c r="R10" s="153">
        <v>2</v>
      </c>
      <c r="S10" s="153">
        <v>3</v>
      </c>
      <c r="T10" s="114">
        <f t="shared" si="1"/>
        <v>6</v>
      </c>
      <c r="U10" s="118" t="str">
        <f t="shared" si="2"/>
        <v>(M)</v>
      </c>
      <c r="V10" s="118">
        <v>10</v>
      </c>
      <c r="W10" s="119">
        <f t="shared" si="3"/>
        <v>60</v>
      </c>
      <c r="X10" s="118" t="str">
        <f t="shared" si="4"/>
        <v>III</v>
      </c>
      <c r="Y10" s="115" t="str">
        <f t="shared" si="5"/>
        <v>Aceptable</v>
      </c>
      <c r="Z10" s="118" t="s">
        <v>15</v>
      </c>
      <c r="AA10" s="118" t="s">
        <v>15</v>
      </c>
      <c r="AB10" s="137" t="s">
        <v>15</v>
      </c>
      <c r="AC10" s="135" t="s">
        <v>39</v>
      </c>
      <c r="AD10" s="135" t="s">
        <v>40</v>
      </c>
    </row>
    <row r="11" spans="1:30" ht="63.75" customHeight="1" x14ac:dyDescent="0.2">
      <c r="A11" s="231"/>
      <c r="B11" s="234"/>
      <c r="C11" s="208"/>
      <c r="D11" s="208"/>
      <c r="E11" s="153" t="s">
        <v>19</v>
      </c>
      <c r="F11" s="158"/>
      <c r="G11" s="153" t="s">
        <v>31</v>
      </c>
      <c r="H11" s="137" t="s">
        <v>42</v>
      </c>
      <c r="I11" s="152" t="s">
        <v>41</v>
      </c>
      <c r="J11" s="134" t="s">
        <v>43</v>
      </c>
      <c r="K11" s="150">
        <v>1</v>
      </c>
      <c r="L11" s="153">
        <v>8</v>
      </c>
      <c r="M11" s="120" t="s">
        <v>47</v>
      </c>
      <c r="N11" s="118" t="s">
        <v>19</v>
      </c>
      <c r="O11" s="180" t="s">
        <v>44</v>
      </c>
      <c r="P11" s="181" t="s">
        <v>45</v>
      </c>
      <c r="Q11" s="181" t="s">
        <v>46</v>
      </c>
      <c r="R11" s="118">
        <v>2</v>
      </c>
      <c r="S11" s="118">
        <v>3</v>
      </c>
      <c r="T11" s="114">
        <f t="shared" si="1"/>
        <v>6</v>
      </c>
      <c r="U11" s="118" t="str">
        <f t="shared" si="2"/>
        <v>(M)</v>
      </c>
      <c r="V11" s="118">
        <v>25</v>
      </c>
      <c r="W11" s="119">
        <f t="shared" si="3"/>
        <v>150</v>
      </c>
      <c r="X11" s="118" t="str">
        <f t="shared" si="4"/>
        <v>II</v>
      </c>
      <c r="Y11" s="149" t="str">
        <f t="shared" ref="Y11:Y12" si="6">IF(X11="I","No aceptable",IF(X11="II","Aceptable con control específico",IF(X11=0,"","Aceptable")))</f>
        <v>Aceptable con control específico</v>
      </c>
      <c r="Z11" s="153" t="s">
        <v>15</v>
      </c>
      <c r="AA11" s="118" t="s">
        <v>15</v>
      </c>
      <c r="AB11" s="138" t="s">
        <v>48</v>
      </c>
      <c r="AC11" s="138" t="s">
        <v>49</v>
      </c>
      <c r="AD11" s="138" t="s">
        <v>50</v>
      </c>
    </row>
    <row r="12" spans="1:30" ht="184.5" customHeight="1" x14ac:dyDescent="0.2">
      <c r="A12" s="231"/>
      <c r="B12" s="234"/>
      <c r="C12" s="208"/>
      <c r="D12" s="208"/>
      <c r="E12" s="153" t="s">
        <v>19</v>
      </c>
      <c r="F12" s="158"/>
      <c r="G12" s="152" t="s">
        <v>51</v>
      </c>
      <c r="H12" s="137" t="s">
        <v>53</v>
      </c>
      <c r="I12" s="152" t="s">
        <v>52</v>
      </c>
      <c r="J12" s="134" t="s">
        <v>54</v>
      </c>
      <c r="K12" s="150">
        <v>1</v>
      </c>
      <c r="L12" s="153">
        <v>8</v>
      </c>
      <c r="M12" s="120" t="s">
        <v>57</v>
      </c>
      <c r="N12" s="118" t="s">
        <v>19</v>
      </c>
      <c r="O12" s="152" t="s">
        <v>25</v>
      </c>
      <c r="P12" s="181" t="s">
        <v>55</v>
      </c>
      <c r="Q12" s="181" t="s">
        <v>56</v>
      </c>
      <c r="R12" s="118">
        <v>2</v>
      </c>
      <c r="S12" s="118">
        <v>3</v>
      </c>
      <c r="T12" s="114">
        <f t="shared" si="1"/>
        <v>6</v>
      </c>
      <c r="U12" s="118" t="str">
        <f t="shared" si="2"/>
        <v>(M)</v>
      </c>
      <c r="V12" s="118">
        <v>25</v>
      </c>
      <c r="W12" s="119">
        <f t="shared" si="3"/>
        <v>150</v>
      </c>
      <c r="X12" s="118" t="str">
        <f t="shared" si="4"/>
        <v>II</v>
      </c>
      <c r="Y12" s="149" t="str">
        <f t="shared" si="6"/>
        <v>Aceptable con control específico</v>
      </c>
      <c r="Z12" s="118" t="s">
        <v>15</v>
      </c>
      <c r="AA12" s="118" t="s">
        <v>15</v>
      </c>
      <c r="AB12" s="118" t="s">
        <v>25</v>
      </c>
      <c r="AC12" s="135" t="s">
        <v>58</v>
      </c>
      <c r="AD12" s="135" t="s">
        <v>59</v>
      </c>
    </row>
    <row r="13" spans="1:30" ht="103.5" customHeight="1" x14ac:dyDescent="0.2">
      <c r="A13" s="231"/>
      <c r="B13" s="234"/>
      <c r="C13" s="208"/>
      <c r="D13" s="208"/>
      <c r="E13" s="153" t="s">
        <v>19</v>
      </c>
      <c r="F13" s="158"/>
      <c r="G13" s="152" t="s">
        <v>60</v>
      </c>
      <c r="H13" s="137" t="s">
        <v>62</v>
      </c>
      <c r="I13" s="113" t="s">
        <v>61</v>
      </c>
      <c r="J13" s="134" t="s">
        <v>63</v>
      </c>
      <c r="K13" s="150">
        <v>1</v>
      </c>
      <c r="L13" s="153">
        <v>8</v>
      </c>
      <c r="M13" s="117" t="s">
        <v>64</v>
      </c>
      <c r="N13" s="118" t="s">
        <v>19</v>
      </c>
      <c r="O13" s="152" t="s">
        <v>15</v>
      </c>
      <c r="P13" s="152" t="s">
        <v>15</v>
      </c>
      <c r="Q13" s="152" t="s">
        <v>15</v>
      </c>
      <c r="R13" s="118">
        <v>2</v>
      </c>
      <c r="S13" s="118">
        <v>4</v>
      </c>
      <c r="T13" s="114">
        <f t="shared" si="1"/>
        <v>8</v>
      </c>
      <c r="U13" s="118" t="str">
        <f t="shared" si="2"/>
        <v>(M)</v>
      </c>
      <c r="V13" s="118">
        <v>10</v>
      </c>
      <c r="W13" s="119">
        <f t="shared" si="3"/>
        <v>80</v>
      </c>
      <c r="X13" s="118" t="str">
        <f t="shared" si="4"/>
        <v>III</v>
      </c>
      <c r="Y13" s="115" t="str">
        <f t="shared" ref="Y13" si="7">IF(X13="I","No aceptable",IF(X13="II","Aceptableconcontrolespecífico",IF(X13=0,"","Aceptable")))</f>
        <v>Aceptable</v>
      </c>
      <c r="Z13" s="118" t="s">
        <v>15</v>
      </c>
      <c r="AA13" s="118" t="s">
        <v>15</v>
      </c>
      <c r="AB13" s="130" t="s">
        <v>65</v>
      </c>
      <c r="AC13" s="134" t="s">
        <v>66</v>
      </c>
      <c r="AD13" s="134" t="s">
        <v>67</v>
      </c>
    </row>
    <row r="14" spans="1:30" ht="103.5" customHeight="1" x14ac:dyDescent="0.2">
      <c r="A14" s="231"/>
      <c r="B14" s="234"/>
      <c r="C14" s="208"/>
      <c r="D14" s="208"/>
      <c r="E14" s="153" t="s">
        <v>19</v>
      </c>
      <c r="F14" s="158"/>
      <c r="G14" s="152" t="s">
        <v>60</v>
      </c>
      <c r="H14" s="154" t="s">
        <v>69</v>
      </c>
      <c r="I14" s="113" t="s">
        <v>68</v>
      </c>
      <c r="J14" s="134" t="s">
        <v>70</v>
      </c>
      <c r="K14" s="150">
        <v>1</v>
      </c>
      <c r="L14" s="153">
        <v>8</v>
      </c>
      <c r="M14" s="117" t="s">
        <v>71</v>
      </c>
      <c r="N14" s="118" t="s">
        <v>19</v>
      </c>
      <c r="O14" s="152" t="s">
        <v>15</v>
      </c>
      <c r="P14" s="152" t="s">
        <v>15</v>
      </c>
      <c r="Q14" s="152" t="s">
        <v>15</v>
      </c>
      <c r="R14" s="118">
        <v>2</v>
      </c>
      <c r="S14" s="118">
        <v>3</v>
      </c>
      <c r="T14" s="114">
        <f t="shared" si="1"/>
        <v>6</v>
      </c>
      <c r="U14" s="118" t="str">
        <f t="shared" si="2"/>
        <v>(M)</v>
      </c>
      <c r="V14" s="118">
        <v>25</v>
      </c>
      <c r="W14" s="119">
        <f t="shared" si="3"/>
        <v>150</v>
      </c>
      <c r="X14" s="118" t="str">
        <f t="shared" si="4"/>
        <v>II</v>
      </c>
      <c r="Y14" s="149" t="str">
        <f>IF(X14="I","No aceptable",IF(X14="II","Aceptable con control específico",IF(X14=0,"","Aceptable")))</f>
        <v>Aceptable con control específico</v>
      </c>
      <c r="Z14" s="118" t="s">
        <v>15</v>
      </c>
      <c r="AA14" s="118" t="s">
        <v>15</v>
      </c>
      <c r="AB14" s="118" t="s">
        <v>15</v>
      </c>
      <c r="AC14" s="134" t="s">
        <v>72</v>
      </c>
      <c r="AD14" s="134" t="s">
        <v>73</v>
      </c>
    </row>
    <row r="15" spans="1:30" ht="103.5" customHeight="1" x14ac:dyDescent="0.2">
      <c r="A15" s="231"/>
      <c r="B15" s="234"/>
      <c r="C15" s="208"/>
      <c r="D15" s="208"/>
      <c r="E15" s="153" t="s">
        <v>19</v>
      </c>
      <c r="F15" s="158"/>
      <c r="G15" s="152" t="s">
        <v>74</v>
      </c>
      <c r="H15" s="154" t="s">
        <v>76</v>
      </c>
      <c r="I15" s="113" t="s">
        <v>75</v>
      </c>
      <c r="J15" s="134" t="s">
        <v>77</v>
      </c>
      <c r="K15" s="150">
        <v>1</v>
      </c>
      <c r="L15" s="153">
        <v>8</v>
      </c>
      <c r="M15" s="117" t="s">
        <v>80</v>
      </c>
      <c r="N15" s="118" t="s">
        <v>19</v>
      </c>
      <c r="O15" s="137" t="s">
        <v>25</v>
      </c>
      <c r="P15" s="134" t="s">
        <v>78</v>
      </c>
      <c r="Q15" s="134" t="s">
        <v>79</v>
      </c>
      <c r="R15" s="118">
        <v>2</v>
      </c>
      <c r="S15" s="118">
        <v>3</v>
      </c>
      <c r="T15" s="114">
        <f t="shared" si="1"/>
        <v>6</v>
      </c>
      <c r="U15" s="118" t="str">
        <f t="shared" si="2"/>
        <v>(M)</v>
      </c>
      <c r="V15" s="118">
        <v>10</v>
      </c>
      <c r="W15" s="119">
        <f t="shared" si="3"/>
        <v>60</v>
      </c>
      <c r="X15" s="118" t="str">
        <f t="shared" si="4"/>
        <v>III</v>
      </c>
      <c r="Y15" s="115" t="str">
        <f t="shared" ref="Y15:Y16" si="8">IF(X15="I","No aceptable",IF(X15="II","Aceptableconcontrolespecífico",IF(X15=0,"","Aceptable")))</f>
        <v>Aceptable</v>
      </c>
      <c r="Z15" s="118" t="s">
        <v>15</v>
      </c>
      <c r="AA15" s="118" t="s">
        <v>15</v>
      </c>
      <c r="AB15" s="137" t="s">
        <v>25</v>
      </c>
      <c r="AC15" s="138" t="s">
        <v>81</v>
      </c>
      <c r="AD15" s="138" t="s">
        <v>82</v>
      </c>
    </row>
    <row r="16" spans="1:30" ht="132" customHeight="1" x14ac:dyDescent="0.2">
      <c r="A16" s="231"/>
      <c r="B16" s="234"/>
      <c r="C16" s="208"/>
      <c r="D16" s="208"/>
      <c r="E16" s="153" t="s">
        <v>19</v>
      </c>
      <c r="F16" s="158"/>
      <c r="G16" s="152" t="s">
        <v>74</v>
      </c>
      <c r="H16" s="137" t="s">
        <v>84</v>
      </c>
      <c r="I16" s="113" t="s">
        <v>83</v>
      </c>
      <c r="J16" s="134" t="s">
        <v>85</v>
      </c>
      <c r="K16" s="150">
        <v>1</v>
      </c>
      <c r="L16" s="153">
        <v>8</v>
      </c>
      <c r="M16" s="117" t="s">
        <v>89</v>
      </c>
      <c r="N16" s="118" t="s">
        <v>19</v>
      </c>
      <c r="O16" s="134" t="s">
        <v>86</v>
      </c>
      <c r="P16" s="134" t="s">
        <v>87</v>
      </c>
      <c r="Q16" s="140" t="s">
        <v>88</v>
      </c>
      <c r="R16" s="118">
        <v>2</v>
      </c>
      <c r="S16" s="118">
        <v>3</v>
      </c>
      <c r="T16" s="114">
        <f t="shared" si="1"/>
        <v>6</v>
      </c>
      <c r="U16" s="118" t="str">
        <f t="shared" si="2"/>
        <v>(M)</v>
      </c>
      <c r="V16" s="118">
        <v>10</v>
      </c>
      <c r="W16" s="119">
        <f t="shared" si="3"/>
        <v>60</v>
      </c>
      <c r="X16" s="118" t="str">
        <f t="shared" si="4"/>
        <v>III</v>
      </c>
      <c r="Y16" s="115" t="str">
        <f t="shared" si="8"/>
        <v>Aceptable</v>
      </c>
      <c r="Z16" s="137" t="s">
        <v>15</v>
      </c>
      <c r="AA16" s="137" t="s">
        <v>15</v>
      </c>
      <c r="AB16" s="137" t="s">
        <v>25</v>
      </c>
      <c r="AC16" s="138" t="s">
        <v>90</v>
      </c>
      <c r="AD16" s="138" t="s">
        <v>91</v>
      </c>
    </row>
    <row r="17" spans="1:30" ht="103.5" customHeight="1" x14ac:dyDescent="0.2">
      <c r="A17" s="231"/>
      <c r="B17" s="234"/>
      <c r="C17" s="208"/>
      <c r="D17" s="208"/>
      <c r="E17" s="153" t="s">
        <v>19</v>
      </c>
      <c r="F17" s="158"/>
      <c r="G17" s="152" t="s">
        <v>74</v>
      </c>
      <c r="H17" s="137" t="s">
        <v>93</v>
      </c>
      <c r="I17" s="113" t="s">
        <v>92</v>
      </c>
      <c r="J17" s="134" t="s">
        <v>94</v>
      </c>
      <c r="K17" s="150">
        <v>1</v>
      </c>
      <c r="L17" s="153">
        <v>8</v>
      </c>
      <c r="M17" s="117" t="s">
        <v>97</v>
      </c>
      <c r="N17" s="118" t="s">
        <v>19</v>
      </c>
      <c r="O17" s="142" t="s">
        <v>25</v>
      </c>
      <c r="P17" s="134" t="s">
        <v>95</v>
      </c>
      <c r="Q17" s="134" t="s">
        <v>96</v>
      </c>
      <c r="R17" s="118">
        <v>2</v>
      </c>
      <c r="S17" s="118">
        <v>4</v>
      </c>
      <c r="T17" s="114">
        <f t="shared" si="1"/>
        <v>8</v>
      </c>
      <c r="U17" s="118" t="str">
        <f t="shared" si="2"/>
        <v>(M)</v>
      </c>
      <c r="V17" s="118">
        <v>25</v>
      </c>
      <c r="W17" s="119">
        <f t="shared" si="3"/>
        <v>200</v>
      </c>
      <c r="X17" s="118" t="str">
        <f t="shared" si="4"/>
        <v>II</v>
      </c>
      <c r="Y17" s="149" t="str">
        <f>IF(X17="I","No aceptable",IF(X17="II","Aceptable con control específico",IF(X17=0,"","Aceptable")))</f>
        <v>Aceptable con control específico</v>
      </c>
      <c r="Z17" s="137" t="s">
        <v>15</v>
      </c>
      <c r="AA17" s="137" t="s">
        <v>15</v>
      </c>
      <c r="AB17" s="137" t="s">
        <v>25</v>
      </c>
      <c r="AC17" s="138" t="s">
        <v>98</v>
      </c>
      <c r="AD17" s="138" t="s">
        <v>99</v>
      </c>
    </row>
    <row r="18" spans="1:30" ht="99.75" customHeight="1" x14ac:dyDescent="0.2">
      <c r="A18" s="231"/>
      <c r="B18" s="234"/>
      <c r="C18" s="208"/>
      <c r="D18" s="208"/>
      <c r="E18" s="153" t="s">
        <v>19</v>
      </c>
      <c r="F18" s="158"/>
      <c r="G18" s="152" t="s">
        <v>74</v>
      </c>
      <c r="H18" s="137" t="s">
        <v>101</v>
      </c>
      <c r="I18" s="113" t="s">
        <v>100</v>
      </c>
      <c r="J18" s="134" t="s">
        <v>102</v>
      </c>
      <c r="K18" s="150">
        <v>1</v>
      </c>
      <c r="L18" s="153">
        <v>8</v>
      </c>
      <c r="M18" s="117" t="s">
        <v>105</v>
      </c>
      <c r="N18" s="118" t="s">
        <v>19</v>
      </c>
      <c r="O18" s="142" t="s">
        <v>25</v>
      </c>
      <c r="P18" s="134" t="s">
        <v>103</v>
      </c>
      <c r="Q18" s="134" t="s">
        <v>104</v>
      </c>
      <c r="R18" s="118">
        <v>2</v>
      </c>
      <c r="S18" s="118">
        <v>2</v>
      </c>
      <c r="T18" s="114">
        <f t="shared" si="1"/>
        <v>4</v>
      </c>
      <c r="U18" s="118" t="str">
        <f t="shared" si="2"/>
        <v>(B)</v>
      </c>
      <c r="V18" s="118">
        <v>10</v>
      </c>
      <c r="W18" s="119">
        <f t="shared" si="3"/>
        <v>40</v>
      </c>
      <c r="X18" s="118" t="str">
        <f t="shared" si="4"/>
        <v>III</v>
      </c>
      <c r="Y18" s="115" t="str">
        <f t="shared" ref="Y18:Y19" si="9">IF(X18="I","No aceptable",IF(X18="II","Aceptableconcontrolespecífico",IF(X18=0,"","Aceptable")))</f>
        <v>Aceptable</v>
      </c>
      <c r="Z18" s="118" t="s">
        <v>15</v>
      </c>
      <c r="AA18" s="118" t="s">
        <v>15</v>
      </c>
      <c r="AB18" s="138" t="s">
        <v>106</v>
      </c>
      <c r="AC18" s="138" t="s">
        <v>107</v>
      </c>
      <c r="AD18" s="138" t="s">
        <v>108</v>
      </c>
    </row>
    <row r="19" spans="1:30" ht="103.5" customHeight="1" x14ac:dyDescent="0.2">
      <c r="A19" s="231"/>
      <c r="B19" s="234"/>
      <c r="C19" s="208"/>
      <c r="D19" s="208"/>
      <c r="E19" s="153" t="s">
        <v>19</v>
      </c>
      <c r="F19" s="158"/>
      <c r="G19" s="152" t="s">
        <v>74</v>
      </c>
      <c r="H19" s="154" t="s">
        <v>110</v>
      </c>
      <c r="I19" s="113" t="s">
        <v>109</v>
      </c>
      <c r="J19" s="139" t="s">
        <v>111</v>
      </c>
      <c r="K19" s="150">
        <v>1</v>
      </c>
      <c r="L19" s="153">
        <v>8</v>
      </c>
      <c r="M19" s="117" t="s">
        <v>112</v>
      </c>
      <c r="N19" s="118" t="s">
        <v>19</v>
      </c>
      <c r="O19" s="133" t="s">
        <v>25</v>
      </c>
      <c r="P19" s="133" t="s">
        <v>25</v>
      </c>
      <c r="Q19" s="133" t="s">
        <v>25</v>
      </c>
      <c r="R19" s="118">
        <v>2</v>
      </c>
      <c r="S19" s="118">
        <v>2</v>
      </c>
      <c r="T19" s="114">
        <f t="shared" si="1"/>
        <v>4</v>
      </c>
      <c r="U19" s="118" t="str">
        <f t="shared" si="2"/>
        <v>(B)</v>
      </c>
      <c r="V19" s="118">
        <v>10</v>
      </c>
      <c r="W19" s="119">
        <f t="shared" si="3"/>
        <v>40</v>
      </c>
      <c r="X19" s="118" t="str">
        <f t="shared" si="4"/>
        <v>III</v>
      </c>
      <c r="Y19" s="115" t="str">
        <f t="shared" si="9"/>
        <v>Aceptable</v>
      </c>
      <c r="Z19" s="137" t="s">
        <v>15</v>
      </c>
      <c r="AA19" s="137" t="s">
        <v>15</v>
      </c>
      <c r="AB19" s="123" t="s">
        <v>25</v>
      </c>
      <c r="AC19" s="138" t="s">
        <v>113</v>
      </c>
      <c r="AD19" s="132" t="s">
        <v>114</v>
      </c>
    </row>
    <row r="20" spans="1:30" ht="103.5" customHeight="1" x14ac:dyDescent="0.2">
      <c r="A20" s="231"/>
      <c r="B20" s="234"/>
      <c r="C20" s="208"/>
      <c r="D20" s="208"/>
      <c r="E20" s="153" t="s">
        <v>19</v>
      </c>
      <c r="F20" s="158"/>
      <c r="G20" s="152" t="s">
        <v>74</v>
      </c>
      <c r="H20" s="137" t="s">
        <v>116</v>
      </c>
      <c r="I20" s="113" t="s">
        <v>115</v>
      </c>
      <c r="J20" s="138" t="s">
        <v>117</v>
      </c>
      <c r="K20" s="150">
        <v>1</v>
      </c>
      <c r="L20" s="153">
        <v>8</v>
      </c>
      <c r="M20" s="117" t="s">
        <v>120</v>
      </c>
      <c r="N20" s="118" t="s">
        <v>19</v>
      </c>
      <c r="O20" s="137" t="s">
        <v>25</v>
      </c>
      <c r="P20" s="138" t="s">
        <v>118</v>
      </c>
      <c r="Q20" s="138" t="s">
        <v>119</v>
      </c>
      <c r="R20" s="118">
        <v>2</v>
      </c>
      <c r="S20" s="118">
        <v>3</v>
      </c>
      <c r="T20" s="114">
        <f t="shared" si="1"/>
        <v>6</v>
      </c>
      <c r="U20" s="118" t="str">
        <f t="shared" si="2"/>
        <v>(M)</v>
      </c>
      <c r="V20" s="118">
        <v>25</v>
      </c>
      <c r="W20" s="119">
        <f t="shared" si="3"/>
        <v>150</v>
      </c>
      <c r="X20" s="118" t="str">
        <f t="shared" si="4"/>
        <v>II</v>
      </c>
      <c r="Y20" s="149" t="str">
        <f t="shared" ref="Y20:Y24" si="10">IF(X20="I","No aceptable",IF(X20="II","Aceptable con control específico",IF(X20=0,"","Aceptable")))</f>
        <v>Aceptable con control específico</v>
      </c>
      <c r="Z20" s="153" t="s">
        <v>15</v>
      </c>
      <c r="AA20" s="153" t="s">
        <v>15</v>
      </c>
      <c r="AB20" s="137" t="s">
        <v>25</v>
      </c>
      <c r="AC20" s="138" t="s">
        <v>121</v>
      </c>
      <c r="AD20" s="138" t="s">
        <v>122</v>
      </c>
    </row>
    <row r="21" spans="1:30" ht="103.5" customHeight="1" x14ac:dyDescent="0.2">
      <c r="A21" s="231"/>
      <c r="B21" s="234"/>
      <c r="C21" s="208"/>
      <c r="D21" s="208"/>
      <c r="E21" s="153" t="s">
        <v>19</v>
      </c>
      <c r="F21" s="158"/>
      <c r="G21" s="152" t="s">
        <v>123</v>
      </c>
      <c r="H21" s="154" t="s">
        <v>125</v>
      </c>
      <c r="I21" s="113" t="s">
        <v>124</v>
      </c>
      <c r="J21" s="148" t="s">
        <v>126</v>
      </c>
      <c r="K21" s="150">
        <v>1</v>
      </c>
      <c r="L21" s="153">
        <v>8</v>
      </c>
      <c r="M21" s="120" t="s">
        <v>129</v>
      </c>
      <c r="N21" s="118" t="s">
        <v>19</v>
      </c>
      <c r="O21" s="133" t="s">
        <v>25</v>
      </c>
      <c r="P21" s="132" t="s">
        <v>127</v>
      </c>
      <c r="Q21" s="146" t="s">
        <v>128</v>
      </c>
      <c r="R21" s="118">
        <v>2</v>
      </c>
      <c r="S21" s="118">
        <v>2</v>
      </c>
      <c r="T21" s="114">
        <f t="shared" si="1"/>
        <v>4</v>
      </c>
      <c r="U21" s="118" t="str">
        <f t="shared" si="2"/>
        <v>(B)</v>
      </c>
      <c r="V21" s="118">
        <v>60</v>
      </c>
      <c r="W21" s="119">
        <f t="shared" si="3"/>
        <v>240</v>
      </c>
      <c r="X21" s="118" t="str">
        <f t="shared" si="4"/>
        <v>II</v>
      </c>
      <c r="Y21" s="149" t="str">
        <f t="shared" si="10"/>
        <v>Aceptable con control específico</v>
      </c>
      <c r="Z21" s="118" t="s">
        <v>15</v>
      </c>
      <c r="AA21" s="118" t="s">
        <v>15</v>
      </c>
      <c r="AB21" s="138" t="s">
        <v>130</v>
      </c>
      <c r="AC21" s="141" t="s">
        <v>131</v>
      </c>
      <c r="AD21" s="138" t="s">
        <v>132</v>
      </c>
    </row>
    <row r="22" spans="1:30" ht="103.5" customHeight="1" x14ac:dyDescent="0.2">
      <c r="A22" s="231"/>
      <c r="B22" s="234"/>
      <c r="C22" s="208"/>
      <c r="D22" s="208"/>
      <c r="E22" s="153" t="s">
        <v>19</v>
      </c>
      <c r="F22" s="158"/>
      <c r="G22" s="152" t="s">
        <v>123</v>
      </c>
      <c r="H22" s="154" t="s">
        <v>134</v>
      </c>
      <c r="I22" s="113" t="s">
        <v>133</v>
      </c>
      <c r="J22" s="139" t="s">
        <v>135</v>
      </c>
      <c r="K22" s="150">
        <v>1</v>
      </c>
      <c r="L22" s="153">
        <v>8</v>
      </c>
      <c r="M22" s="117" t="s">
        <v>136</v>
      </c>
      <c r="N22" s="118" t="s">
        <v>19</v>
      </c>
      <c r="O22" s="133" t="s">
        <v>25</v>
      </c>
      <c r="P22" s="132" t="s">
        <v>127</v>
      </c>
      <c r="Q22" s="146" t="s">
        <v>128</v>
      </c>
      <c r="R22" s="118">
        <v>2</v>
      </c>
      <c r="S22" s="118">
        <v>3</v>
      </c>
      <c r="T22" s="114">
        <f t="shared" si="1"/>
        <v>6</v>
      </c>
      <c r="U22" s="118" t="str">
        <f t="shared" si="2"/>
        <v>(M)</v>
      </c>
      <c r="V22" s="118">
        <v>25</v>
      </c>
      <c r="W22" s="119">
        <f t="shared" si="3"/>
        <v>150</v>
      </c>
      <c r="X22" s="118" t="str">
        <f t="shared" si="4"/>
        <v>II</v>
      </c>
      <c r="Y22" s="149" t="str">
        <f t="shared" si="10"/>
        <v>Aceptable con control específico</v>
      </c>
      <c r="Z22" s="118" t="s">
        <v>15</v>
      </c>
      <c r="AA22" s="118" t="s">
        <v>15</v>
      </c>
      <c r="AB22" s="138" t="s">
        <v>130</v>
      </c>
      <c r="AC22" s="141" t="s">
        <v>131</v>
      </c>
      <c r="AD22" s="138" t="s">
        <v>132</v>
      </c>
    </row>
    <row r="23" spans="1:30" ht="103.5" customHeight="1" x14ac:dyDescent="0.2">
      <c r="A23" s="231"/>
      <c r="B23" s="234"/>
      <c r="C23" s="208"/>
      <c r="D23" s="208"/>
      <c r="E23" s="153" t="s">
        <v>19</v>
      </c>
      <c r="F23" s="158"/>
      <c r="G23" s="152" t="s">
        <v>123</v>
      </c>
      <c r="H23" s="154" t="s">
        <v>138</v>
      </c>
      <c r="I23" s="113" t="s">
        <v>137</v>
      </c>
      <c r="J23" s="148" t="s">
        <v>135</v>
      </c>
      <c r="K23" s="150">
        <v>1</v>
      </c>
      <c r="L23" s="153">
        <v>8</v>
      </c>
      <c r="M23" s="120" t="s">
        <v>129</v>
      </c>
      <c r="N23" s="118" t="s">
        <v>19</v>
      </c>
      <c r="O23" s="133" t="s">
        <v>25</v>
      </c>
      <c r="P23" s="132" t="s">
        <v>127</v>
      </c>
      <c r="Q23" s="146" t="s">
        <v>128</v>
      </c>
      <c r="R23" s="118">
        <v>2</v>
      </c>
      <c r="S23" s="118">
        <v>3</v>
      </c>
      <c r="T23" s="114">
        <f t="shared" si="1"/>
        <v>6</v>
      </c>
      <c r="U23" s="118" t="str">
        <f t="shared" si="2"/>
        <v>(M)</v>
      </c>
      <c r="V23" s="118">
        <v>25</v>
      </c>
      <c r="W23" s="119">
        <f t="shared" si="3"/>
        <v>150</v>
      </c>
      <c r="X23" s="118" t="str">
        <f t="shared" si="4"/>
        <v>II</v>
      </c>
      <c r="Y23" s="149" t="str">
        <f t="shared" si="10"/>
        <v>Aceptable con control específico</v>
      </c>
      <c r="Z23" s="118" t="s">
        <v>15</v>
      </c>
      <c r="AA23" s="118" t="s">
        <v>15</v>
      </c>
      <c r="AB23" s="138" t="s">
        <v>130</v>
      </c>
      <c r="AC23" s="141" t="s">
        <v>131</v>
      </c>
      <c r="AD23" s="138" t="s">
        <v>132</v>
      </c>
    </row>
    <row r="24" spans="1:30" ht="150.75" customHeight="1" x14ac:dyDescent="0.2">
      <c r="A24" s="231"/>
      <c r="B24" s="234"/>
      <c r="C24" s="208" t="s">
        <v>139</v>
      </c>
      <c r="D24" s="208" t="s">
        <v>140</v>
      </c>
      <c r="E24" s="153" t="s">
        <v>19</v>
      </c>
      <c r="F24" s="158"/>
      <c r="G24" s="153" t="s">
        <v>11</v>
      </c>
      <c r="H24" s="153" t="s">
        <v>13</v>
      </c>
      <c r="I24" s="153" t="s">
        <v>12</v>
      </c>
      <c r="J24" s="125" t="s">
        <v>14</v>
      </c>
      <c r="K24" s="152">
        <v>1</v>
      </c>
      <c r="L24" s="152">
        <v>8</v>
      </c>
      <c r="M24" s="131" t="s">
        <v>18</v>
      </c>
      <c r="N24" s="153" t="s">
        <v>19</v>
      </c>
      <c r="O24" s="153" t="s">
        <v>15</v>
      </c>
      <c r="P24" s="131" t="s">
        <v>16</v>
      </c>
      <c r="Q24" s="126" t="s">
        <v>17</v>
      </c>
      <c r="R24" s="153">
        <v>2</v>
      </c>
      <c r="S24" s="153">
        <v>3</v>
      </c>
      <c r="T24" s="114">
        <f>(R24*S24)</f>
        <v>6</v>
      </c>
      <c r="U24" s="118" t="str">
        <f>IF(T24&lt;2,"O",IF(T24&lt;=4,"(B)",IF(T24&lt;=8,"(M)",IF(T24&lt;=20,"(A)","(MA)"))))</f>
        <v>(M)</v>
      </c>
      <c r="V24" s="118">
        <v>25</v>
      </c>
      <c r="W24" s="119">
        <f>T24*V24</f>
        <v>150</v>
      </c>
      <c r="X24" s="118" t="str">
        <f>IF(W24&lt;20,"O",IF(W24&lt;=20,"IV",IF(W24&lt;=120,"III",IF(W24&lt;=500,"II","I"))))</f>
        <v>II</v>
      </c>
      <c r="Y24" s="149" t="str">
        <f t="shared" si="10"/>
        <v>Aceptable con control específico</v>
      </c>
      <c r="Z24" s="153" t="s">
        <v>15</v>
      </c>
      <c r="AA24" s="153" t="s">
        <v>15</v>
      </c>
      <c r="AB24" s="153" t="s">
        <v>15</v>
      </c>
      <c r="AC24" s="128" t="s">
        <v>20</v>
      </c>
      <c r="AD24" s="128" t="s">
        <v>21</v>
      </c>
    </row>
    <row r="25" spans="1:30" ht="73.5" customHeight="1" x14ac:dyDescent="0.2">
      <c r="A25" s="231"/>
      <c r="B25" s="234"/>
      <c r="C25" s="208"/>
      <c r="D25" s="208"/>
      <c r="E25" s="153" t="s">
        <v>19</v>
      </c>
      <c r="F25" s="158"/>
      <c r="G25" s="153" t="s">
        <v>31</v>
      </c>
      <c r="H25" s="132" t="s">
        <v>33</v>
      </c>
      <c r="I25" s="153" t="s">
        <v>32</v>
      </c>
      <c r="J25" s="125" t="s">
        <v>34</v>
      </c>
      <c r="K25" s="152">
        <v>1</v>
      </c>
      <c r="L25" s="152">
        <v>8</v>
      </c>
      <c r="M25" s="131" t="s">
        <v>38</v>
      </c>
      <c r="N25" s="118" t="s">
        <v>19</v>
      </c>
      <c r="O25" s="132" t="s">
        <v>35</v>
      </c>
      <c r="P25" s="147" t="s">
        <v>36</v>
      </c>
      <c r="Q25" s="134" t="s">
        <v>37</v>
      </c>
      <c r="R25" s="153">
        <v>2</v>
      </c>
      <c r="S25" s="153">
        <v>3</v>
      </c>
      <c r="T25" s="114">
        <f t="shared" ref="T25:T38" si="11">(R25*S25)</f>
        <v>6</v>
      </c>
      <c r="U25" s="118" t="str">
        <f t="shared" ref="U25:U38" si="12">IF(T25&lt;2,"O",IF(T25&lt;=4,"(B)",IF(T25&lt;=8,"(M)",IF(T25&lt;=20,"(A)","(MA)"))))</f>
        <v>(M)</v>
      </c>
      <c r="V25" s="118">
        <v>10</v>
      </c>
      <c r="W25" s="119">
        <f t="shared" ref="W25:W38" si="13">T25*V25</f>
        <v>60</v>
      </c>
      <c r="X25" s="118" t="str">
        <f t="shared" ref="X25:X38" si="14">IF(W25&lt;20,"O",IF(W25&lt;=20,"IV",IF(W25&lt;=120,"III",IF(W25&lt;=500,"II","I"))))</f>
        <v>III</v>
      </c>
      <c r="Y25" s="115" t="str">
        <f t="shared" ref="Y25" si="15">IF(X25="I","No aceptable",IF(X25="II","Aceptableconcontrolespecífico",IF(X25=0,"","Aceptable")))</f>
        <v>Aceptable</v>
      </c>
      <c r="Z25" s="118" t="s">
        <v>15</v>
      </c>
      <c r="AA25" s="118" t="s">
        <v>15</v>
      </c>
      <c r="AB25" s="137" t="s">
        <v>15</v>
      </c>
      <c r="AC25" s="135" t="s">
        <v>39</v>
      </c>
      <c r="AD25" s="135" t="s">
        <v>40</v>
      </c>
    </row>
    <row r="26" spans="1:30" ht="62.25" customHeight="1" x14ac:dyDescent="0.2">
      <c r="A26" s="231"/>
      <c r="B26" s="234"/>
      <c r="C26" s="208"/>
      <c r="D26" s="208"/>
      <c r="E26" s="153" t="s">
        <v>19</v>
      </c>
      <c r="F26" s="158"/>
      <c r="G26" s="153" t="s">
        <v>31</v>
      </c>
      <c r="H26" s="137" t="s">
        <v>42</v>
      </c>
      <c r="I26" s="153" t="s">
        <v>41</v>
      </c>
      <c r="J26" s="134" t="s">
        <v>43</v>
      </c>
      <c r="K26" s="152">
        <v>1</v>
      </c>
      <c r="L26" s="152">
        <v>8</v>
      </c>
      <c r="M26" s="120" t="s">
        <v>47</v>
      </c>
      <c r="N26" s="118" t="s">
        <v>19</v>
      </c>
      <c r="O26" s="147" t="s">
        <v>44</v>
      </c>
      <c r="P26" s="134" t="s">
        <v>45</v>
      </c>
      <c r="Q26" s="134" t="s">
        <v>46</v>
      </c>
      <c r="R26" s="118">
        <v>2</v>
      </c>
      <c r="S26" s="118">
        <v>3</v>
      </c>
      <c r="T26" s="114">
        <f t="shared" si="11"/>
        <v>6</v>
      </c>
      <c r="U26" s="118" t="str">
        <f t="shared" si="12"/>
        <v>(M)</v>
      </c>
      <c r="V26" s="118">
        <v>25</v>
      </c>
      <c r="W26" s="119">
        <f t="shared" si="13"/>
        <v>150</v>
      </c>
      <c r="X26" s="118" t="str">
        <f t="shared" si="14"/>
        <v>II</v>
      </c>
      <c r="Y26" s="149" t="str">
        <f t="shared" ref="Y26:Y28" si="16">IF(X26="I","No aceptable",IF(X26="II","Aceptable con control específico",IF(X26=0,"","Aceptable")))</f>
        <v>Aceptable con control específico</v>
      </c>
      <c r="Z26" s="153" t="s">
        <v>15</v>
      </c>
      <c r="AA26" s="118" t="s">
        <v>15</v>
      </c>
      <c r="AB26" s="138" t="s">
        <v>48</v>
      </c>
      <c r="AC26" s="138" t="s">
        <v>49</v>
      </c>
      <c r="AD26" s="138" t="s">
        <v>50</v>
      </c>
    </row>
    <row r="27" spans="1:30" ht="184.5" customHeight="1" x14ac:dyDescent="0.2">
      <c r="A27" s="231"/>
      <c r="B27" s="234"/>
      <c r="C27" s="208"/>
      <c r="D27" s="208"/>
      <c r="E27" s="153" t="s">
        <v>19</v>
      </c>
      <c r="F27" s="158"/>
      <c r="G27" s="153" t="s">
        <v>51</v>
      </c>
      <c r="H27" s="137" t="s">
        <v>53</v>
      </c>
      <c r="I27" s="152" t="s">
        <v>52</v>
      </c>
      <c r="J27" s="134" t="s">
        <v>54</v>
      </c>
      <c r="K27" s="152">
        <v>1</v>
      </c>
      <c r="L27" s="152">
        <v>8</v>
      </c>
      <c r="M27" s="120" t="s">
        <v>57</v>
      </c>
      <c r="N27" s="118" t="s">
        <v>19</v>
      </c>
      <c r="O27" s="152" t="s">
        <v>25</v>
      </c>
      <c r="P27" s="134" t="s">
        <v>55</v>
      </c>
      <c r="Q27" s="134" t="s">
        <v>141</v>
      </c>
      <c r="R27" s="118">
        <v>2</v>
      </c>
      <c r="S27" s="118">
        <v>3</v>
      </c>
      <c r="T27" s="114">
        <f t="shared" si="11"/>
        <v>6</v>
      </c>
      <c r="U27" s="118" t="str">
        <f t="shared" si="12"/>
        <v>(M)</v>
      </c>
      <c r="V27" s="118">
        <v>25</v>
      </c>
      <c r="W27" s="119">
        <f t="shared" si="13"/>
        <v>150</v>
      </c>
      <c r="X27" s="118" t="str">
        <f t="shared" si="14"/>
        <v>II</v>
      </c>
      <c r="Y27" s="149" t="str">
        <f t="shared" si="16"/>
        <v>Aceptable con control específico</v>
      </c>
      <c r="Z27" s="118" t="s">
        <v>15</v>
      </c>
      <c r="AA27" s="118" t="s">
        <v>15</v>
      </c>
      <c r="AB27" s="118" t="s">
        <v>25</v>
      </c>
      <c r="AC27" s="135" t="s">
        <v>58</v>
      </c>
      <c r="AD27" s="135" t="s">
        <v>59</v>
      </c>
    </row>
    <row r="28" spans="1:30" ht="178.5" customHeight="1" x14ac:dyDescent="0.2">
      <c r="A28" s="231"/>
      <c r="B28" s="234"/>
      <c r="C28" s="208"/>
      <c r="D28" s="208"/>
      <c r="E28" s="153" t="s">
        <v>19</v>
      </c>
      <c r="F28" s="158"/>
      <c r="G28" s="153" t="s">
        <v>51</v>
      </c>
      <c r="H28" s="137" t="s">
        <v>53</v>
      </c>
      <c r="I28" s="113" t="s">
        <v>142</v>
      </c>
      <c r="J28" s="134" t="s">
        <v>54</v>
      </c>
      <c r="K28" s="152">
        <v>1</v>
      </c>
      <c r="L28" s="152">
        <v>8</v>
      </c>
      <c r="M28" s="120" t="s">
        <v>57</v>
      </c>
      <c r="N28" s="118" t="s">
        <v>19</v>
      </c>
      <c r="O28" s="152" t="s">
        <v>25</v>
      </c>
      <c r="P28" s="134" t="s">
        <v>55</v>
      </c>
      <c r="Q28" s="134" t="s">
        <v>56</v>
      </c>
      <c r="R28" s="118">
        <v>2</v>
      </c>
      <c r="S28" s="118">
        <v>3</v>
      </c>
      <c r="T28" s="114">
        <f t="shared" si="11"/>
        <v>6</v>
      </c>
      <c r="U28" s="118" t="str">
        <f t="shared" si="12"/>
        <v>(M)</v>
      </c>
      <c r="V28" s="118">
        <v>25</v>
      </c>
      <c r="W28" s="119">
        <f t="shared" si="13"/>
        <v>150</v>
      </c>
      <c r="X28" s="118" t="str">
        <f t="shared" si="14"/>
        <v>II</v>
      </c>
      <c r="Y28" s="149" t="str">
        <f t="shared" si="16"/>
        <v>Aceptable con control específico</v>
      </c>
      <c r="Z28" s="118" t="s">
        <v>15</v>
      </c>
      <c r="AA28" s="118" t="s">
        <v>15</v>
      </c>
      <c r="AB28" s="118" t="s">
        <v>25</v>
      </c>
      <c r="AC28" s="135" t="s">
        <v>58</v>
      </c>
      <c r="AD28" s="135" t="s">
        <v>59</v>
      </c>
    </row>
    <row r="29" spans="1:30" ht="103.5" customHeight="1" x14ac:dyDescent="0.2">
      <c r="A29" s="231"/>
      <c r="B29" s="234"/>
      <c r="C29" s="208"/>
      <c r="D29" s="208"/>
      <c r="E29" s="153" t="s">
        <v>19</v>
      </c>
      <c r="F29" s="158"/>
      <c r="G29" s="153" t="s">
        <v>60</v>
      </c>
      <c r="H29" s="137" t="s">
        <v>62</v>
      </c>
      <c r="I29" s="113" t="s">
        <v>61</v>
      </c>
      <c r="J29" s="134" t="s">
        <v>63</v>
      </c>
      <c r="K29" s="152">
        <v>1</v>
      </c>
      <c r="L29" s="152">
        <v>8</v>
      </c>
      <c r="M29" s="117" t="s">
        <v>64</v>
      </c>
      <c r="N29" s="118" t="s">
        <v>19</v>
      </c>
      <c r="O29" s="152" t="s">
        <v>15</v>
      </c>
      <c r="P29" s="152" t="s">
        <v>15</v>
      </c>
      <c r="Q29" s="152" t="s">
        <v>15</v>
      </c>
      <c r="R29" s="118">
        <v>2</v>
      </c>
      <c r="S29" s="118">
        <v>4</v>
      </c>
      <c r="T29" s="114">
        <f t="shared" si="11"/>
        <v>8</v>
      </c>
      <c r="U29" s="118" t="str">
        <f t="shared" si="12"/>
        <v>(M)</v>
      </c>
      <c r="V29" s="118">
        <v>10</v>
      </c>
      <c r="W29" s="119">
        <f t="shared" si="13"/>
        <v>80</v>
      </c>
      <c r="X29" s="118" t="str">
        <f t="shared" si="14"/>
        <v>III</v>
      </c>
      <c r="Y29" s="115" t="str">
        <f t="shared" ref="Y29" si="17">IF(X29="I","No aceptable",IF(X29="II","Aceptableconcontrolespecífico",IF(X29=0,"","Aceptable")))</f>
        <v>Aceptable</v>
      </c>
      <c r="Z29" s="118" t="s">
        <v>15</v>
      </c>
      <c r="AA29" s="118" t="s">
        <v>15</v>
      </c>
      <c r="AB29" s="130" t="s">
        <v>65</v>
      </c>
      <c r="AC29" s="134" t="s">
        <v>66</v>
      </c>
      <c r="AD29" s="134" t="s">
        <v>67</v>
      </c>
    </row>
    <row r="30" spans="1:30" ht="103.5" customHeight="1" x14ac:dyDescent="0.2">
      <c r="A30" s="231"/>
      <c r="B30" s="234"/>
      <c r="C30" s="208"/>
      <c r="D30" s="208"/>
      <c r="E30" s="153" t="s">
        <v>19</v>
      </c>
      <c r="F30" s="158"/>
      <c r="G30" s="153" t="s">
        <v>60</v>
      </c>
      <c r="H30" s="154" t="s">
        <v>69</v>
      </c>
      <c r="I30" s="153" t="s">
        <v>68</v>
      </c>
      <c r="J30" s="134" t="s">
        <v>70</v>
      </c>
      <c r="K30" s="152">
        <v>1</v>
      </c>
      <c r="L30" s="152">
        <v>8</v>
      </c>
      <c r="M30" s="117" t="s">
        <v>143</v>
      </c>
      <c r="N30" s="118" t="s">
        <v>19</v>
      </c>
      <c r="O30" s="152" t="s">
        <v>15</v>
      </c>
      <c r="P30" s="152" t="s">
        <v>15</v>
      </c>
      <c r="Q30" s="152" t="s">
        <v>15</v>
      </c>
      <c r="R30" s="118">
        <v>2</v>
      </c>
      <c r="S30" s="118">
        <v>3</v>
      </c>
      <c r="T30" s="114">
        <f t="shared" si="11"/>
        <v>6</v>
      </c>
      <c r="U30" s="118" t="str">
        <f t="shared" si="12"/>
        <v>(M)</v>
      </c>
      <c r="V30" s="118">
        <v>25</v>
      </c>
      <c r="W30" s="119">
        <f t="shared" si="13"/>
        <v>150</v>
      </c>
      <c r="X30" s="118" t="str">
        <f t="shared" si="14"/>
        <v>II</v>
      </c>
      <c r="Y30" s="149" t="str">
        <f>IF(X30="I","No aceptable",IF(X30="II","Aceptable con control específico",IF(X30=0,"","Aceptable")))</f>
        <v>Aceptable con control específico</v>
      </c>
      <c r="Z30" s="118" t="s">
        <v>15</v>
      </c>
      <c r="AA30" s="118" t="s">
        <v>15</v>
      </c>
      <c r="AB30" s="118" t="s">
        <v>15</v>
      </c>
      <c r="AC30" s="134" t="s">
        <v>144</v>
      </c>
      <c r="AD30" s="134" t="s">
        <v>73</v>
      </c>
    </row>
    <row r="31" spans="1:30" ht="103.5" customHeight="1" x14ac:dyDescent="0.2">
      <c r="A31" s="231"/>
      <c r="B31" s="234"/>
      <c r="C31" s="208"/>
      <c r="D31" s="208"/>
      <c r="E31" s="153" t="s">
        <v>19</v>
      </c>
      <c r="F31" s="158"/>
      <c r="G31" s="153" t="s">
        <v>74</v>
      </c>
      <c r="H31" s="154" t="s">
        <v>76</v>
      </c>
      <c r="I31" s="113" t="s">
        <v>75</v>
      </c>
      <c r="J31" s="134" t="s">
        <v>77</v>
      </c>
      <c r="K31" s="152">
        <v>1</v>
      </c>
      <c r="L31" s="152">
        <v>8</v>
      </c>
      <c r="M31" s="117" t="s">
        <v>80</v>
      </c>
      <c r="N31" s="118" t="s">
        <v>19</v>
      </c>
      <c r="O31" s="137" t="s">
        <v>25</v>
      </c>
      <c r="P31" s="134" t="s">
        <v>78</v>
      </c>
      <c r="Q31" s="134" t="s">
        <v>79</v>
      </c>
      <c r="R31" s="118">
        <v>2</v>
      </c>
      <c r="S31" s="118">
        <v>3</v>
      </c>
      <c r="T31" s="114">
        <f t="shared" si="11"/>
        <v>6</v>
      </c>
      <c r="U31" s="118" t="str">
        <f t="shared" si="12"/>
        <v>(M)</v>
      </c>
      <c r="V31" s="118">
        <v>10</v>
      </c>
      <c r="W31" s="119">
        <f t="shared" si="13"/>
        <v>60</v>
      </c>
      <c r="X31" s="118" t="str">
        <f t="shared" si="14"/>
        <v>III</v>
      </c>
      <c r="Y31" s="115" t="str">
        <f t="shared" ref="Y31:Y32" si="18">IF(X31="I","No aceptable",IF(X31="II","Aceptableconcontrolespecífico",IF(X31=0,"","Aceptable")))</f>
        <v>Aceptable</v>
      </c>
      <c r="Z31" s="118" t="s">
        <v>15</v>
      </c>
      <c r="AA31" s="118" t="s">
        <v>15</v>
      </c>
      <c r="AB31" s="137" t="s">
        <v>25</v>
      </c>
      <c r="AC31" s="138" t="s">
        <v>81</v>
      </c>
      <c r="AD31" s="138" t="s">
        <v>82</v>
      </c>
    </row>
    <row r="32" spans="1:30" ht="103.5" customHeight="1" x14ac:dyDescent="0.2">
      <c r="A32" s="231"/>
      <c r="B32" s="234"/>
      <c r="C32" s="208"/>
      <c r="D32" s="208"/>
      <c r="E32" s="153" t="s">
        <v>19</v>
      </c>
      <c r="F32" s="158"/>
      <c r="G32" s="153" t="s">
        <v>74</v>
      </c>
      <c r="H32" s="137" t="s">
        <v>84</v>
      </c>
      <c r="I32" s="113" t="s">
        <v>83</v>
      </c>
      <c r="J32" s="134" t="s">
        <v>85</v>
      </c>
      <c r="K32" s="152">
        <v>1</v>
      </c>
      <c r="L32" s="152">
        <v>8</v>
      </c>
      <c r="M32" s="117" t="s">
        <v>145</v>
      </c>
      <c r="N32" s="118" t="s">
        <v>19</v>
      </c>
      <c r="O32" s="134" t="s">
        <v>86</v>
      </c>
      <c r="P32" s="134" t="s">
        <v>87</v>
      </c>
      <c r="Q32" s="140" t="s">
        <v>88</v>
      </c>
      <c r="R32" s="118">
        <v>2</v>
      </c>
      <c r="S32" s="118">
        <v>3</v>
      </c>
      <c r="T32" s="114">
        <f t="shared" si="11"/>
        <v>6</v>
      </c>
      <c r="U32" s="118" t="str">
        <f t="shared" si="12"/>
        <v>(M)</v>
      </c>
      <c r="V32" s="118">
        <v>10</v>
      </c>
      <c r="W32" s="119">
        <f t="shared" si="13"/>
        <v>60</v>
      </c>
      <c r="X32" s="118" t="str">
        <f t="shared" si="14"/>
        <v>III</v>
      </c>
      <c r="Y32" s="115" t="str">
        <f t="shared" si="18"/>
        <v>Aceptable</v>
      </c>
      <c r="Z32" s="137" t="s">
        <v>15</v>
      </c>
      <c r="AA32" s="137" t="s">
        <v>15</v>
      </c>
      <c r="AB32" s="137" t="s">
        <v>25</v>
      </c>
      <c r="AC32" s="138" t="s">
        <v>90</v>
      </c>
      <c r="AD32" s="138" t="s">
        <v>91</v>
      </c>
    </row>
    <row r="33" spans="1:30" ht="103.5" customHeight="1" x14ac:dyDescent="0.2">
      <c r="A33" s="231"/>
      <c r="B33" s="234"/>
      <c r="C33" s="208"/>
      <c r="D33" s="208"/>
      <c r="E33" s="153" t="s">
        <v>19</v>
      </c>
      <c r="F33" s="158"/>
      <c r="G33" s="153" t="s">
        <v>74</v>
      </c>
      <c r="H33" s="137" t="s">
        <v>93</v>
      </c>
      <c r="I33" s="113" t="s">
        <v>92</v>
      </c>
      <c r="J33" s="134" t="s">
        <v>94</v>
      </c>
      <c r="K33" s="152">
        <v>1</v>
      </c>
      <c r="L33" s="152">
        <v>8</v>
      </c>
      <c r="M33" s="117" t="s">
        <v>146</v>
      </c>
      <c r="N33" s="118" t="s">
        <v>19</v>
      </c>
      <c r="O33" s="142" t="s">
        <v>25</v>
      </c>
      <c r="P33" s="134" t="s">
        <v>95</v>
      </c>
      <c r="Q33" s="134" t="s">
        <v>96</v>
      </c>
      <c r="R33" s="118">
        <v>2</v>
      </c>
      <c r="S33" s="118">
        <v>4</v>
      </c>
      <c r="T33" s="114">
        <f t="shared" si="11"/>
        <v>8</v>
      </c>
      <c r="U33" s="118" t="str">
        <f t="shared" si="12"/>
        <v>(M)</v>
      </c>
      <c r="V33" s="118">
        <v>25</v>
      </c>
      <c r="W33" s="119">
        <f t="shared" si="13"/>
        <v>200</v>
      </c>
      <c r="X33" s="118" t="str">
        <f t="shared" si="14"/>
        <v>II</v>
      </c>
      <c r="Y33" s="149" t="str">
        <f>IF(X33="I","No aceptable",IF(X33="II","Aceptable con control específico",IF(X33=0,"","Aceptable")))</f>
        <v>Aceptable con control específico</v>
      </c>
      <c r="Z33" s="137" t="s">
        <v>15</v>
      </c>
      <c r="AA33" s="137" t="s">
        <v>15</v>
      </c>
      <c r="AB33" s="137" t="s">
        <v>25</v>
      </c>
      <c r="AC33" s="138" t="s">
        <v>98</v>
      </c>
      <c r="AD33" s="138" t="s">
        <v>99</v>
      </c>
    </row>
    <row r="34" spans="1:30" ht="99.75" customHeight="1" x14ac:dyDescent="0.2">
      <c r="A34" s="231"/>
      <c r="B34" s="234"/>
      <c r="C34" s="208"/>
      <c r="D34" s="208"/>
      <c r="E34" s="153" t="s">
        <v>19</v>
      </c>
      <c r="F34" s="158"/>
      <c r="G34" s="153" t="s">
        <v>74</v>
      </c>
      <c r="H34" s="137" t="s">
        <v>101</v>
      </c>
      <c r="I34" s="113" t="s">
        <v>100</v>
      </c>
      <c r="J34" s="134" t="s">
        <v>102</v>
      </c>
      <c r="K34" s="152">
        <v>1</v>
      </c>
      <c r="L34" s="152">
        <v>8</v>
      </c>
      <c r="M34" s="117" t="s">
        <v>105</v>
      </c>
      <c r="N34" s="118" t="s">
        <v>19</v>
      </c>
      <c r="O34" s="142" t="s">
        <v>25</v>
      </c>
      <c r="P34" s="134" t="s">
        <v>103</v>
      </c>
      <c r="Q34" s="134" t="s">
        <v>104</v>
      </c>
      <c r="R34" s="118">
        <v>2</v>
      </c>
      <c r="S34" s="118">
        <v>2</v>
      </c>
      <c r="T34" s="114">
        <f t="shared" si="11"/>
        <v>4</v>
      </c>
      <c r="U34" s="118" t="str">
        <f t="shared" si="12"/>
        <v>(B)</v>
      </c>
      <c r="V34" s="118">
        <v>10</v>
      </c>
      <c r="W34" s="119">
        <f t="shared" si="13"/>
        <v>40</v>
      </c>
      <c r="X34" s="118" t="str">
        <f t="shared" si="14"/>
        <v>III</v>
      </c>
      <c r="Y34" s="115" t="str">
        <f t="shared" ref="Y34" si="19">IF(X34="I","No aceptable",IF(X34="II","Aceptableconcontrolespecífico",IF(X34=0,"","Aceptable")))</f>
        <v>Aceptable</v>
      </c>
      <c r="Z34" s="118" t="s">
        <v>15</v>
      </c>
      <c r="AA34" s="118" t="s">
        <v>15</v>
      </c>
      <c r="AB34" s="138" t="s">
        <v>106</v>
      </c>
      <c r="AC34" s="138" t="s">
        <v>107</v>
      </c>
      <c r="AD34" s="138" t="s">
        <v>108</v>
      </c>
    </row>
    <row r="35" spans="1:30" ht="103.5" customHeight="1" x14ac:dyDescent="0.2">
      <c r="A35" s="231"/>
      <c r="B35" s="234"/>
      <c r="C35" s="208"/>
      <c r="D35" s="208"/>
      <c r="E35" s="153" t="s">
        <v>19</v>
      </c>
      <c r="F35" s="158"/>
      <c r="G35" s="152" t="s">
        <v>74</v>
      </c>
      <c r="H35" s="137" t="s">
        <v>116</v>
      </c>
      <c r="I35" s="113" t="s">
        <v>115</v>
      </c>
      <c r="J35" s="138" t="s">
        <v>117</v>
      </c>
      <c r="K35" s="152">
        <v>1</v>
      </c>
      <c r="L35" s="152">
        <v>8</v>
      </c>
      <c r="M35" s="117" t="s">
        <v>120</v>
      </c>
      <c r="N35" s="118" t="s">
        <v>19</v>
      </c>
      <c r="O35" s="137" t="s">
        <v>25</v>
      </c>
      <c r="P35" s="138" t="s">
        <v>118</v>
      </c>
      <c r="Q35" s="138" t="s">
        <v>119</v>
      </c>
      <c r="R35" s="118">
        <v>2</v>
      </c>
      <c r="S35" s="118">
        <v>3</v>
      </c>
      <c r="T35" s="114">
        <f t="shared" si="11"/>
        <v>6</v>
      </c>
      <c r="U35" s="118" t="str">
        <f t="shared" si="12"/>
        <v>(M)</v>
      </c>
      <c r="V35" s="118">
        <v>25</v>
      </c>
      <c r="W35" s="119">
        <f t="shared" si="13"/>
        <v>150</v>
      </c>
      <c r="X35" s="118" t="str">
        <f t="shared" si="14"/>
        <v>II</v>
      </c>
      <c r="Y35" s="149" t="str">
        <f t="shared" ref="Y35:Y39" si="20">IF(X35="I","No aceptable",IF(X35="II","Aceptable con control específico",IF(X35=0,"","Aceptable")))</f>
        <v>Aceptable con control específico</v>
      </c>
      <c r="Z35" s="153" t="s">
        <v>15</v>
      </c>
      <c r="AA35" s="153" t="s">
        <v>15</v>
      </c>
      <c r="AB35" s="137" t="s">
        <v>25</v>
      </c>
      <c r="AC35" s="138" t="s">
        <v>121</v>
      </c>
      <c r="AD35" s="138" t="s">
        <v>122</v>
      </c>
    </row>
    <row r="36" spans="1:30" ht="103.5" customHeight="1" x14ac:dyDescent="0.2">
      <c r="A36" s="231"/>
      <c r="B36" s="234"/>
      <c r="C36" s="208"/>
      <c r="D36" s="208"/>
      <c r="E36" s="153" t="s">
        <v>19</v>
      </c>
      <c r="F36" s="158"/>
      <c r="G36" s="152" t="s">
        <v>123</v>
      </c>
      <c r="H36" s="154" t="s">
        <v>125</v>
      </c>
      <c r="I36" s="113" t="s">
        <v>124</v>
      </c>
      <c r="J36" s="148" t="s">
        <v>126</v>
      </c>
      <c r="K36" s="152">
        <v>1</v>
      </c>
      <c r="L36" s="152">
        <v>8</v>
      </c>
      <c r="M36" s="120" t="s">
        <v>129</v>
      </c>
      <c r="N36" s="118" t="s">
        <v>19</v>
      </c>
      <c r="O36" s="133" t="s">
        <v>25</v>
      </c>
      <c r="P36" s="132" t="s">
        <v>127</v>
      </c>
      <c r="Q36" s="146" t="s">
        <v>128</v>
      </c>
      <c r="R36" s="118">
        <v>2</v>
      </c>
      <c r="S36" s="118">
        <v>2</v>
      </c>
      <c r="T36" s="114">
        <f t="shared" si="11"/>
        <v>4</v>
      </c>
      <c r="U36" s="118" t="str">
        <f t="shared" si="12"/>
        <v>(B)</v>
      </c>
      <c r="V36" s="118">
        <v>60</v>
      </c>
      <c r="W36" s="119">
        <f t="shared" si="13"/>
        <v>240</v>
      </c>
      <c r="X36" s="118" t="str">
        <f t="shared" si="14"/>
        <v>II</v>
      </c>
      <c r="Y36" s="149" t="str">
        <f t="shared" si="20"/>
        <v>Aceptable con control específico</v>
      </c>
      <c r="Z36" s="118" t="s">
        <v>15</v>
      </c>
      <c r="AA36" s="118" t="s">
        <v>15</v>
      </c>
      <c r="AB36" s="138" t="s">
        <v>130</v>
      </c>
      <c r="AC36" s="141" t="s">
        <v>131</v>
      </c>
      <c r="AD36" s="138" t="s">
        <v>132</v>
      </c>
    </row>
    <row r="37" spans="1:30" ht="103.5" customHeight="1" x14ac:dyDescent="0.2">
      <c r="A37" s="231"/>
      <c r="B37" s="234"/>
      <c r="C37" s="208"/>
      <c r="D37" s="208"/>
      <c r="E37" s="153" t="s">
        <v>19</v>
      </c>
      <c r="F37" s="158"/>
      <c r="G37" s="152" t="s">
        <v>123</v>
      </c>
      <c r="H37" s="154" t="s">
        <v>134</v>
      </c>
      <c r="I37" s="113" t="s">
        <v>133</v>
      </c>
      <c r="J37" s="139" t="s">
        <v>135</v>
      </c>
      <c r="K37" s="152">
        <v>1</v>
      </c>
      <c r="L37" s="152">
        <v>8</v>
      </c>
      <c r="M37" s="117" t="s">
        <v>136</v>
      </c>
      <c r="N37" s="118" t="s">
        <v>19</v>
      </c>
      <c r="O37" s="133" t="s">
        <v>25</v>
      </c>
      <c r="P37" s="132" t="s">
        <v>127</v>
      </c>
      <c r="Q37" s="146" t="s">
        <v>128</v>
      </c>
      <c r="R37" s="118">
        <v>2</v>
      </c>
      <c r="S37" s="118">
        <v>3</v>
      </c>
      <c r="T37" s="114">
        <f t="shared" si="11"/>
        <v>6</v>
      </c>
      <c r="U37" s="118" t="str">
        <f t="shared" si="12"/>
        <v>(M)</v>
      </c>
      <c r="V37" s="118">
        <v>25</v>
      </c>
      <c r="W37" s="119">
        <f t="shared" si="13"/>
        <v>150</v>
      </c>
      <c r="X37" s="118" t="str">
        <f t="shared" si="14"/>
        <v>II</v>
      </c>
      <c r="Y37" s="149" t="str">
        <f t="shared" si="20"/>
        <v>Aceptable con control específico</v>
      </c>
      <c r="Z37" s="118" t="s">
        <v>15</v>
      </c>
      <c r="AA37" s="118" t="s">
        <v>15</v>
      </c>
      <c r="AB37" s="138" t="s">
        <v>130</v>
      </c>
      <c r="AC37" s="141" t="s">
        <v>131</v>
      </c>
      <c r="AD37" s="138" t="s">
        <v>132</v>
      </c>
    </row>
    <row r="38" spans="1:30" ht="51" customHeight="1" x14ac:dyDescent="0.2">
      <c r="A38" s="231"/>
      <c r="B38" s="234"/>
      <c r="C38" s="208"/>
      <c r="D38" s="208"/>
      <c r="E38" s="153" t="s">
        <v>19</v>
      </c>
      <c r="F38" s="158"/>
      <c r="G38" s="152" t="s">
        <v>123</v>
      </c>
      <c r="H38" s="154" t="s">
        <v>138</v>
      </c>
      <c r="I38" s="113" t="s">
        <v>137</v>
      </c>
      <c r="J38" s="148" t="s">
        <v>135</v>
      </c>
      <c r="K38" s="152">
        <v>1</v>
      </c>
      <c r="L38" s="152">
        <v>8</v>
      </c>
      <c r="M38" s="120" t="s">
        <v>129</v>
      </c>
      <c r="N38" s="118" t="s">
        <v>19</v>
      </c>
      <c r="O38" s="133" t="s">
        <v>25</v>
      </c>
      <c r="P38" s="132" t="s">
        <v>127</v>
      </c>
      <c r="Q38" s="146" t="s">
        <v>128</v>
      </c>
      <c r="R38" s="118">
        <v>2</v>
      </c>
      <c r="S38" s="118">
        <v>3</v>
      </c>
      <c r="T38" s="114">
        <f t="shared" si="11"/>
        <v>6</v>
      </c>
      <c r="U38" s="118" t="str">
        <f t="shared" si="12"/>
        <v>(M)</v>
      </c>
      <c r="V38" s="118">
        <v>25</v>
      </c>
      <c r="W38" s="119">
        <f t="shared" si="13"/>
        <v>150</v>
      </c>
      <c r="X38" s="118" t="str">
        <f t="shared" si="14"/>
        <v>II</v>
      </c>
      <c r="Y38" s="149" t="str">
        <f t="shared" si="20"/>
        <v>Aceptable con control específico</v>
      </c>
      <c r="Z38" s="118" t="s">
        <v>15</v>
      </c>
      <c r="AA38" s="118" t="s">
        <v>15</v>
      </c>
      <c r="AB38" s="138" t="s">
        <v>130</v>
      </c>
      <c r="AC38" s="141" t="s">
        <v>131</v>
      </c>
      <c r="AD38" s="138" t="s">
        <v>132</v>
      </c>
    </row>
    <row r="39" spans="1:30" ht="150.75" customHeight="1" x14ac:dyDescent="0.2">
      <c r="A39" s="231"/>
      <c r="B39" s="234"/>
      <c r="C39" s="208" t="s">
        <v>147</v>
      </c>
      <c r="D39" s="208" t="s">
        <v>148</v>
      </c>
      <c r="E39" s="153" t="s">
        <v>19</v>
      </c>
      <c r="F39" s="155"/>
      <c r="G39" s="152" t="s">
        <v>11</v>
      </c>
      <c r="H39" s="153" t="s">
        <v>13</v>
      </c>
      <c r="I39" s="152" t="s">
        <v>12</v>
      </c>
      <c r="J39" s="125" t="s">
        <v>14</v>
      </c>
      <c r="K39" s="152">
        <v>1</v>
      </c>
      <c r="L39" s="152">
        <v>8</v>
      </c>
      <c r="M39" s="131" t="s">
        <v>18</v>
      </c>
      <c r="N39" s="153" t="s">
        <v>19</v>
      </c>
      <c r="O39" s="153" t="s">
        <v>15</v>
      </c>
      <c r="P39" s="131" t="s">
        <v>16</v>
      </c>
      <c r="Q39" s="126" t="s">
        <v>17</v>
      </c>
      <c r="R39" s="153">
        <v>2</v>
      </c>
      <c r="S39" s="153">
        <v>3</v>
      </c>
      <c r="T39" s="114">
        <f>(R39*S39)</f>
        <v>6</v>
      </c>
      <c r="U39" s="118" t="str">
        <f>IF(T39&lt;2,"O",IF(T39&lt;=4,"(B)",IF(T39&lt;=8,"(M)",IF(T39&lt;=20,"(A)","(MA)"))))</f>
        <v>(M)</v>
      </c>
      <c r="V39" s="118">
        <v>25</v>
      </c>
      <c r="W39" s="119">
        <f>T39*V39</f>
        <v>150</v>
      </c>
      <c r="X39" s="118" t="str">
        <f>IF(W39&lt;20,"O",IF(W39&lt;=20,"IV",IF(W39&lt;=120,"III",IF(W39&lt;=500,"II","I"))))</f>
        <v>II</v>
      </c>
      <c r="Y39" s="149" t="str">
        <f t="shared" si="20"/>
        <v>Aceptable con control específico</v>
      </c>
      <c r="Z39" s="153" t="s">
        <v>15</v>
      </c>
      <c r="AA39" s="153" t="s">
        <v>15</v>
      </c>
      <c r="AB39" s="153" t="s">
        <v>15</v>
      </c>
      <c r="AC39" s="128" t="s">
        <v>20</v>
      </c>
      <c r="AD39" s="128" t="s">
        <v>21</v>
      </c>
    </row>
    <row r="40" spans="1:30" ht="73.5" customHeight="1" x14ac:dyDescent="0.2">
      <c r="A40" s="231"/>
      <c r="B40" s="234"/>
      <c r="C40" s="208"/>
      <c r="D40" s="208"/>
      <c r="E40" s="153" t="s">
        <v>19</v>
      </c>
      <c r="F40" s="156"/>
      <c r="G40" s="153" t="s">
        <v>31</v>
      </c>
      <c r="H40" s="132" t="s">
        <v>33</v>
      </c>
      <c r="I40" s="153" t="s">
        <v>32</v>
      </c>
      <c r="J40" s="125" t="s">
        <v>34</v>
      </c>
      <c r="K40" s="152">
        <v>1</v>
      </c>
      <c r="L40" s="152">
        <v>8</v>
      </c>
      <c r="M40" s="131" t="s">
        <v>38</v>
      </c>
      <c r="N40" s="118" t="s">
        <v>19</v>
      </c>
      <c r="O40" s="132" t="s">
        <v>35</v>
      </c>
      <c r="P40" s="147" t="s">
        <v>36</v>
      </c>
      <c r="Q40" s="134" t="s">
        <v>37</v>
      </c>
      <c r="R40" s="153">
        <v>2</v>
      </c>
      <c r="S40" s="153">
        <v>3</v>
      </c>
      <c r="T40" s="114">
        <f t="shared" ref="T40:T53" si="21">(R40*S40)</f>
        <v>6</v>
      </c>
      <c r="U40" s="118" t="str">
        <f t="shared" ref="U40:U53" si="22">IF(T40&lt;2,"O",IF(T40&lt;=4,"(B)",IF(T40&lt;=8,"(M)",IF(T40&lt;=20,"(A)","(MA)"))))</f>
        <v>(M)</v>
      </c>
      <c r="V40" s="118">
        <v>10</v>
      </c>
      <c r="W40" s="119">
        <f t="shared" ref="W40:W53" si="23">T40*V40</f>
        <v>60</v>
      </c>
      <c r="X40" s="118" t="str">
        <f t="shared" ref="X40:X53" si="24">IF(W40&lt;20,"O",IF(W40&lt;=20,"IV",IF(W40&lt;=120,"III",IF(W40&lt;=500,"II","I"))))</f>
        <v>III</v>
      </c>
      <c r="Y40" s="115" t="str">
        <f t="shared" ref="Y40" si="25">IF(X40="I","No aceptable",IF(X40="II","Aceptableconcontrolespecífico",IF(X40=0,"","Aceptable")))</f>
        <v>Aceptable</v>
      </c>
      <c r="Z40" s="118" t="s">
        <v>15</v>
      </c>
      <c r="AA40" s="118" t="s">
        <v>15</v>
      </c>
      <c r="AB40" s="137" t="s">
        <v>15</v>
      </c>
      <c r="AC40" s="135" t="s">
        <v>39</v>
      </c>
      <c r="AD40" s="135" t="s">
        <v>40</v>
      </c>
    </row>
    <row r="41" spans="1:30" ht="63.75" customHeight="1" x14ac:dyDescent="0.2">
      <c r="A41" s="231"/>
      <c r="B41" s="234"/>
      <c r="C41" s="208"/>
      <c r="D41" s="208"/>
      <c r="E41" s="153" t="s">
        <v>19</v>
      </c>
      <c r="F41" s="156"/>
      <c r="G41" s="153" t="s">
        <v>31</v>
      </c>
      <c r="H41" s="137" t="s">
        <v>42</v>
      </c>
      <c r="I41" s="153" t="s">
        <v>41</v>
      </c>
      <c r="J41" s="134" t="s">
        <v>43</v>
      </c>
      <c r="K41" s="152">
        <v>1</v>
      </c>
      <c r="L41" s="152">
        <v>8</v>
      </c>
      <c r="M41" s="120" t="s">
        <v>47</v>
      </c>
      <c r="N41" s="118" t="s">
        <v>19</v>
      </c>
      <c r="O41" s="147" t="s">
        <v>44</v>
      </c>
      <c r="P41" s="134" t="s">
        <v>45</v>
      </c>
      <c r="Q41" s="134" t="s">
        <v>46</v>
      </c>
      <c r="R41" s="118">
        <v>2</v>
      </c>
      <c r="S41" s="118">
        <v>3</v>
      </c>
      <c r="T41" s="114">
        <f t="shared" si="21"/>
        <v>6</v>
      </c>
      <c r="U41" s="118" t="str">
        <f t="shared" si="22"/>
        <v>(M)</v>
      </c>
      <c r="V41" s="118">
        <v>25</v>
      </c>
      <c r="W41" s="119">
        <f t="shared" si="23"/>
        <v>150</v>
      </c>
      <c r="X41" s="118" t="str">
        <f t="shared" si="24"/>
        <v>II</v>
      </c>
      <c r="Y41" s="149" t="str">
        <f t="shared" ref="Y41:Y43" si="26">IF(X41="I","No aceptable",IF(X41="II","Aceptable con control específico",IF(X41=0,"","Aceptable")))</f>
        <v>Aceptable con control específico</v>
      </c>
      <c r="Z41" s="153" t="s">
        <v>15</v>
      </c>
      <c r="AA41" s="118" t="s">
        <v>15</v>
      </c>
      <c r="AB41" s="138" t="s">
        <v>48</v>
      </c>
      <c r="AC41" s="138" t="s">
        <v>49</v>
      </c>
      <c r="AD41" s="138" t="s">
        <v>50</v>
      </c>
    </row>
    <row r="42" spans="1:30" ht="184.5" customHeight="1" x14ac:dyDescent="0.2">
      <c r="A42" s="231"/>
      <c r="B42" s="234"/>
      <c r="C42" s="208"/>
      <c r="D42" s="208"/>
      <c r="E42" s="153" t="s">
        <v>19</v>
      </c>
      <c r="F42" s="156"/>
      <c r="G42" s="153" t="s">
        <v>51</v>
      </c>
      <c r="H42" s="137" t="s">
        <v>53</v>
      </c>
      <c r="I42" s="152" t="s">
        <v>52</v>
      </c>
      <c r="J42" s="134" t="s">
        <v>54</v>
      </c>
      <c r="K42" s="152">
        <v>1</v>
      </c>
      <c r="L42" s="152">
        <v>8</v>
      </c>
      <c r="M42" s="120" t="s">
        <v>57</v>
      </c>
      <c r="N42" s="118" t="s">
        <v>19</v>
      </c>
      <c r="O42" s="152" t="s">
        <v>25</v>
      </c>
      <c r="P42" s="134" t="s">
        <v>55</v>
      </c>
      <c r="Q42" s="134" t="s">
        <v>141</v>
      </c>
      <c r="R42" s="118">
        <v>2</v>
      </c>
      <c r="S42" s="118">
        <v>3</v>
      </c>
      <c r="T42" s="114">
        <f t="shared" si="21"/>
        <v>6</v>
      </c>
      <c r="U42" s="118" t="str">
        <f t="shared" si="22"/>
        <v>(M)</v>
      </c>
      <c r="V42" s="118">
        <v>25</v>
      </c>
      <c r="W42" s="119">
        <f t="shared" si="23"/>
        <v>150</v>
      </c>
      <c r="X42" s="118" t="str">
        <f t="shared" si="24"/>
        <v>II</v>
      </c>
      <c r="Y42" s="149" t="str">
        <f t="shared" si="26"/>
        <v>Aceptable con control específico</v>
      </c>
      <c r="Z42" s="118" t="s">
        <v>15</v>
      </c>
      <c r="AA42" s="118" t="s">
        <v>15</v>
      </c>
      <c r="AB42" s="118" t="s">
        <v>25</v>
      </c>
      <c r="AC42" s="135" t="s">
        <v>58</v>
      </c>
      <c r="AD42" s="135" t="s">
        <v>59</v>
      </c>
    </row>
    <row r="43" spans="1:30" ht="178.5" customHeight="1" x14ac:dyDescent="0.2">
      <c r="A43" s="231"/>
      <c r="B43" s="234"/>
      <c r="C43" s="208"/>
      <c r="D43" s="208"/>
      <c r="E43" s="153" t="s">
        <v>19</v>
      </c>
      <c r="F43" s="156"/>
      <c r="G43" s="153" t="s">
        <v>51</v>
      </c>
      <c r="H43" s="137" t="s">
        <v>53</v>
      </c>
      <c r="I43" s="113" t="s">
        <v>142</v>
      </c>
      <c r="J43" s="134" t="s">
        <v>54</v>
      </c>
      <c r="K43" s="152">
        <v>1</v>
      </c>
      <c r="L43" s="152">
        <v>8</v>
      </c>
      <c r="M43" s="120" t="s">
        <v>57</v>
      </c>
      <c r="N43" s="118" t="s">
        <v>19</v>
      </c>
      <c r="O43" s="152" t="s">
        <v>25</v>
      </c>
      <c r="P43" s="134" t="s">
        <v>55</v>
      </c>
      <c r="Q43" s="134" t="s">
        <v>56</v>
      </c>
      <c r="R43" s="118">
        <v>2</v>
      </c>
      <c r="S43" s="118">
        <v>3</v>
      </c>
      <c r="T43" s="114">
        <f t="shared" si="21"/>
        <v>6</v>
      </c>
      <c r="U43" s="118" t="str">
        <f t="shared" si="22"/>
        <v>(M)</v>
      </c>
      <c r="V43" s="118">
        <v>25</v>
      </c>
      <c r="W43" s="119">
        <f t="shared" si="23"/>
        <v>150</v>
      </c>
      <c r="X43" s="118" t="str">
        <f t="shared" si="24"/>
        <v>II</v>
      </c>
      <c r="Y43" s="149" t="str">
        <f t="shared" si="26"/>
        <v>Aceptable con control específico</v>
      </c>
      <c r="Z43" s="118" t="s">
        <v>15</v>
      </c>
      <c r="AA43" s="118" t="s">
        <v>15</v>
      </c>
      <c r="AB43" s="118" t="s">
        <v>25</v>
      </c>
      <c r="AC43" s="135" t="s">
        <v>58</v>
      </c>
      <c r="AD43" s="135" t="s">
        <v>59</v>
      </c>
    </row>
    <row r="44" spans="1:30" ht="125.25" customHeight="1" x14ac:dyDescent="0.2">
      <c r="A44" s="231"/>
      <c r="B44" s="234"/>
      <c r="C44" s="208"/>
      <c r="D44" s="208"/>
      <c r="E44" s="153" t="s">
        <v>19</v>
      </c>
      <c r="F44" s="156"/>
      <c r="G44" s="153" t="s">
        <v>60</v>
      </c>
      <c r="H44" s="137" t="s">
        <v>62</v>
      </c>
      <c r="I44" s="113" t="s">
        <v>61</v>
      </c>
      <c r="J44" s="134" t="s">
        <v>63</v>
      </c>
      <c r="K44" s="152">
        <v>1</v>
      </c>
      <c r="L44" s="152">
        <v>8</v>
      </c>
      <c r="M44" s="117" t="s">
        <v>64</v>
      </c>
      <c r="N44" s="118" t="s">
        <v>19</v>
      </c>
      <c r="O44" s="152" t="s">
        <v>15</v>
      </c>
      <c r="P44" s="152" t="s">
        <v>15</v>
      </c>
      <c r="Q44" s="152" t="s">
        <v>15</v>
      </c>
      <c r="R44" s="118">
        <v>2</v>
      </c>
      <c r="S44" s="118">
        <v>4</v>
      </c>
      <c r="T44" s="114">
        <f t="shared" si="21"/>
        <v>8</v>
      </c>
      <c r="U44" s="118" t="str">
        <f t="shared" si="22"/>
        <v>(M)</v>
      </c>
      <c r="V44" s="118">
        <v>10</v>
      </c>
      <c r="W44" s="119">
        <f t="shared" si="23"/>
        <v>80</v>
      </c>
      <c r="X44" s="118" t="str">
        <f t="shared" si="24"/>
        <v>III</v>
      </c>
      <c r="Y44" s="115" t="str">
        <f t="shared" ref="Y44" si="27">IF(X44="I","No aceptable",IF(X44="II","Aceptableconcontrolespecífico",IF(X44=0,"","Aceptable")))</f>
        <v>Aceptable</v>
      </c>
      <c r="Z44" s="118" t="s">
        <v>15</v>
      </c>
      <c r="AA44" s="118" t="s">
        <v>15</v>
      </c>
      <c r="AB44" s="130" t="s">
        <v>65</v>
      </c>
      <c r="AC44" s="134" t="s">
        <v>66</v>
      </c>
      <c r="AD44" s="134" t="s">
        <v>67</v>
      </c>
    </row>
    <row r="45" spans="1:30" ht="103.5" customHeight="1" x14ac:dyDescent="0.2">
      <c r="A45" s="231"/>
      <c r="B45" s="234"/>
      <c r="C45" s="208"/>
      <c r="D45" s="208"/>
      <c r="E45" s="153" t="s">
        <v>19</v>
      </c>
      <c r="F45" s="156"/>
      <c r="G45" s="153" t="s">
        <v>60</v>
      </c>
      <c r="H45" s="154" t="s">
        <v>69</v>
      </c>
      <c r="I45" s="153" t="s">
        <v>68</v>
      </c>
      <c r="J45" s="134" t="s">
        <v>70</v>
      </c>
      <c r="K45" s="152">
        <v>1</v>
      </c>
      <c r="L45" s="152">
        <v>8</v>
      </c>
      <c r="M45" s="117" t="s">
        <v>143</v>
      </c>
      <c r="N45" s="118" t="s">
        <v>19</v>
      </c>
      <c r="O45" s="152" t="s">
        <v>15</v>
      </c>
      <c r="P45" s="152" t="s">
        <v>15</v>
      </c>
      <c r="Q45" s="152" t="s">
        <v>15</v>
      </c>
      <c r="R45" s="118">
        <v>2</v>
      </c>
      <c r="S45" s="118">
        <v>3</v>
      </c>
      <c r="T45" s="114">
        <f t="shared" si="21"/>
        <v>6</v>
      </c>
      <c r="U45" s="118" t="str">
        <f t="shared" si="22"/>
        <v>(M)</v>
      </c>
      <c r="V45" s="118">
        <v>25</v>
      </c>
      <c r="W45" s="119">
        <f t="shared" si="23"/>
        <v>150</v>
      </c>
      <c r="X45" s="118" t="str">
        <f t="shared" si="24"/>
        <v>II</v>
      </c>
      <c r="Y45" s="149" t="str">
        <f>IF(X45="I","No aceptable",IF(X45="II","Aceptable con control específico",IF(X45=0,"","Aceptable")))</f>
        <v>Aceptable con control específico</v>
      </c>
      <c r="Z45" s="118" t="s">
        <v>15</v>
      </c>
      <c r="AA45" s="118" t="s">
        <v>15</v>
      </c>
      <c r="AB45" s="118" t="s">
        <v>15</v>
      </c>
      <c r="AC45" s="134" t="s">
        <v>144</v>
      </c>
      <c r="AD45" s="134" t="s">
        <v>73</v>
      </c>
    </row>
    <row r="46" spans="1:30" ht="103.5" customHeight="1" x14ac:dyDescent="0.2">
      <c r="A46" s="231"/>
      <c r="B46" s="234"/>
      <c r="C46" s="208"/>
      <c r="D46" s="208"/>
      <c r="E46" s="153" t="s">
        <v>19</v>
      </c>
      <c r="F46" s="156"/>
      <c r="G46" s="153" t="s">
        <v>74</v>
      </c>
      <c r="H46" s="154" t="s">
        <v>76</v>
      </c>
      <c r="I46" s="113" t="s">
        <v>75</v>
      </c>
      <c r="J46" s="134" t="s">
        <v>77</v>
      </c>
      <c r="K46" s="152">
        <v>1</v>
      </c>
      <c r="L46" s="152">
        <v>8</v>
      </c>
      <c r="M46" s="117" t="s">
        <v>80</v>
      </c>
      <c r="N46" s="118" t="s">
        <v>19</v>
      </c>
      <c r="O46" s="137" t="s">
        <v>25</v>
      </c>
      <c r="P46" s="134" t="s">
        <v>78</v>
      </c>
      <c r="Q46" s="134" t="s">
        <v>79</v>
      </c>
      <c r="R46" s="118">
        <v>2</v>
      </c>
      <c r="S46" s="118">
        <v>3</v>
      </c>
      <c r="T46" s="114">
        <f t="shared" si="21"/>
        <v>6</v>
      </c>
      <c r="U46" s="118" t="str">
        <f t="shared" si="22"/>
        <v>(M)</v>
      </c>
      <c r="V46" s="118">
        <v>10</v>
      </c>
      <c r="W46" s="119">
        <f t="shared" si="23"/>
        <v>60</v>
      </c>
      <c r="X46" s="118" t="str">
        <f t="shared" si="24"/>
        <v>III</v>
      </c>
      <c r="Y46" s="115" t="str">
        <f t="shared" ref="Y46:Y47" si="28">IF(X46="I","No aceptable",IF(X46="II","Aceptableconcontrolespecífico",IF(X46=0,"","Aceptable")))</f>
        <v>Aceptable</v>
      </c>
      <c r="Z46" s="118" t="s">
        <v>15</v>
      </c>
      <c r="AA46" s="118" t="s">
        <v>15</v>
      </c>
      <c r="AB46" s="137" t="s">
        <v>25</v>
      </c>
      <c r="AC46" s="138" t="s">
        <v>81</v>
      </c>
      <c r="AD46" s="138" t="s">
        <v>82</v>
      </c>
    </row>
    <row r="47" spans="1:30" ht="103.5" customHeight="1" x14ac:dyDescent="0.2">
      <c r="A47" s="231"/>
      <c r="B47" s="234"/>
      <c r="C47" s="208"/>
      <c r="D47" s="208"/>
      <c r="E47" s="153" t="s">
        <v>19</v>
      </c>
      <c r="F47" s="156"/>
      <c r="G47" s="153" t="s">
        <v>74</v>
      </c>
      <c r="H47" s="137" t="s">
        <v>84</v>
      </c>
      <c r="I47" s="113" t="s">
        <v>83</v>
      </c>
      <c r="J47" s="134" t="s">
        <v>85</v>
      </c>
      <c r="K47" s="152">
        <v>1</v>
      </c>
      <c r="L47" s="152">
        <v>8</v>
      </c>
      <c r="M47" s="117" t="s">
        <v>145</v>
      </c>
      <c r="N47" s="118" t="s">
        <v>19</v>
      </c>
      <c r="O47" s="134" t="s">
        <v>86</v>
      </c>
      <c r="P47" s="134" t="s">
        <v>87</v>
      </c>
      <c r="Q47" s="140" t="s">
        <v>88</v>
      </c>
      <c r="R47" s="118">
        <v>2</v>
      </c>
      <c r="S47" s="118">
        <v>3</v>
      </c>
      <c r="T47" s="114">
        <f t="shared" si="21"/>
        <v>6</v>
      </c>
      <c r="U47" s="118" t="str">
        <f t="shared" si="22"/>
        <v>(M)</v>
      </c>
      <c r="V47" s="118">
        <v>10</v>
      </c>
      <c r="W47" s="119">
        <f t="shared" si="23"/>
        <v>60</v>
      </c>
      <c r="X47" s="118" t="str">
        <f t="shared" si="24"/>
        <v>III</v>
      </c>
      <c r="Y47" s="115" t="str">
        <f t="shared" si="28"/>
        <v>Aceptable</v>
      </c>
      <c r="Z47" s="137" t="s">
        <v>15</v>
      </c>
      <c r="AA47" s="137" t="s">
        <v>15</v>
      </c>
      <c r="AB47" s="137" t="s">
        <v>25</v>
      </c>
      <c r="AC47" s="138" t="s">
        <v>90</v>
      </c>
      <c r="AD47" s="138" t="s">
        <v>91</v>
      </c>
    </row>
    <row r="48" spans="1:30" ht="103.5" customHeight="1" x14ac:dyDescent="0.2">
      <c r="A48" s="231"/>
      <c r="B48" s="234"/>
      <c r="C48" s="208"/>
      <c r="D48" s="208"/>
      <c r="E48" s="153" t="s">
        <v>19</v>
      </c>
      <c r="F48" s="156"/>
      <c r="G48" s="153" t="s">
        <v>74</v>
      </c>
      <c r="H48" s="137" t="s">
        <v>93</v>
      </c>
      <c r="I48" s="113" t="s">
        <v>92</v>
      </c>
      <c r="J48" s="134" t="s">
        <v>94</v>
      </c>
      <c r="K48" s="152">
        <v>1</v>
      </c>
      <c r="L48" s="152">
        <v>8</v>
      </c>
      <c r="M48" s="117" t="s">
        <v>146</v>
      </c>
      <c r="N48" s="118" t="s">
        <v>19</v>
      </c>
      <c r="O48" s="142" t="s">
        <v>25</v>
      </c>
      <c r="P48" s="134" t="s">
        <v>95</v>
      </c>
      <c r="Q48" s="134" t="s">
        <v>96</v>
      </c>
      <c r="R48" s="118">
        <v>2</v>
      </c>
      <c r="S48" s="118">
        <v>4</v>
      </c>
      <c r="T48" s="114">
        <f t="shared" si="21"/>
        <v>8</v>
      </c>
      <c r="U48" s="118" t="str">
        <f t="shared" si="22"/>
        <v>(M)</v>
      </c>
      <c r="V48" s="118">
        <v>25</v>
      </c>
      <c r="W48" s="119">
        <f t="shared" si="23"/>
        <v>200</v>
      </c>
      <c r="X48" s="118" t="str">
        <f t="shared" si="24"/>
        <v>II</v>
      </c>
      <c r="Y48" s="149" t="str">
        <f>IF(X48="I","No aceptable",IF(X48="II","Aceptable con control específico",IF(X48=0,"","Aceptable")))</f>
        <v>Aceptable con control específico</v>
      </c>
      <c r="Z48" s="137" t="s">
        <v>15</v>
      </c>
      <c r="AA48" s="137" t="s">
        <v>15</v>
      </c>
      <c r="AB48" s="137" t="s">
        <v>25</v>
      </c>
      <c r="AC48" s="138" t="s">
        <v>98</v>
      </c>
      <c r="AD48" s="138" t="s">
        <v>99</v>
      </c>
    </row>
    <row r="49" spans="1:30" ht="99.75" customHeight="1" x14ac:dyDescent="0.2">
      <c r="A49" s="231"/>
      <c r="B49" s="234"/>
      <c r="C49" s="208"/>
      <c r="D49" s="208"/>
      <c r="E49" s="153" t="s">
        <v>19</v>
      </c>
      <c r="F49" s="156"/>
      <c r="G49" s="153" t="s">
        <v>74</v>
      </c>
      <c r="H49" s="137" t="s">
        <v>101</v>
      </c>
      <c r="I49" s="113" t="s">
        <v>100</v>
      </c>
      <c r="J49" s="134" t="s">
        <v>102</v>
      </c>
      <c r="K49" s="152">
        <v>1</v>
      </c>
      <c r="L49" s="152">
        <v>8</v>
      </c>
      <c r="M49" s="117" t="s">
        <v>105</v>
      </c>
      <c r="N49" s="118" t="s">
        <v>19</v>
      </c>
      <c r="O49" s="142" t="s">
        <v>25</v>
      </c>
      <c r="P49" s="134" t="s">
        <v>103</v>
      </c>
      <c r="Q49" s="134" t="s">
        <v>104</v>
      </c>
      <c r="R49" s="118">
        <v>2</v>
      </c>
      <c r="S49" s="118">
        <v>2</v>
      </c>
      <c r="T49" s="114">
        <f t="shared" si="21"/>
        <v>4</v>
      </c>
      <c r="U49" s="118" t="str">
        <f t="shared" si="22"/>
        <v>(B)</v>
      </c>
      <c r="V49" s="118">
        <v>10</v>
      </c>
      <c r="W49" s="119">
        <f t="shared" si="23"/>
        <v>40</v>
      </c>
      <c r="X49" s="118" t="str">
        <f t="shared" si="24"/>
        <v>III</v>
      </c>
      <c r="Y49" s="115" t="str">
        <f t="shared" ref="Y49" si="29">IF(X49="I","No aceptable",IF(X49="II","Aceptableconcontrolespecífico",IF(X49=0,"","Aceptable")))</f>
        <v>Aceptable</v>
      </c>
      <c r="Z49" s="118" t="s">
        <v>15</v>
      </c>
      <c r="AA49" s="118" t="s">
        <v>15</v>
      </c>
      <c r="AB49" s="138" t="s">
        <v>106</v>
      </c>
      <c r="AC49" s="138" t="s">
        <v>107</v>
      </c>
      <c r="AD49" s="138" t="s">
        <v>108</v>
      </c>
    </row>
    <row r="50" spans="1:30" ht="140.25" customHeight="1" x14ac:dyDescent="0.2">
      <c r="A50" s="231"/>
      <c r="B50" s="234"/>
      <c r="C50" s="208"/>
      <c r="D50" s="208"/>
      <c r="E50" s="153" t="s">
        <v>19</v>
      </c>
      <c r="F50" s="156"/>
      <c r="G50" s="152" t="s">
        <v>74</v>
      </c>
      <c r="H50" s="137" t="s">
        <v>116</v>
      </c>
      <c r="I50" s="113" t="s">
        <v>115</v>
      </c>
      <c r="J50" s="138" t="s">
        <v>117</v>
      </c>
      <c r="K50" s="152">
        <v>1</v>
      </c>
      <c r="L50" s="152">
        <v>8</v>
      </c>
      <c r="M50" s="117" t="s">
        <v>120</v>
      </c>
      <c r="N50" s="118" t="s">
        <v>19</v>
      </c>
      <c r="O50" s="137" t="s">
        <v>25</v>
      </c>
      <c r="P50" s="138" t="s">
        <v>118</v>
      </c>
      <c r="Q50" s="138" t="s">
        <v>119</v>
      </c>
      <c r="R50" s="118">
        <v>2</v>
      </c>
      <c r="S50" s="118">
        <v>3</v>
      </c>
      <c r="T50" s="114">
        <f t="shared" si="21"/>
        <v>6</v>
      </c>
      <c r="U50" s="118" t="str">
        <f t="shared" si="22"/>
        <v>(M)</v>
      </c>
      <c r="V50" s="118">
        <v>25</v>
      </c>
      <c r="W50" s="119">
        <f t="shared" si="23"/>
        <v>150</v>
      </c>
      <c r="X50" s="118" t="str">
        <f t="shared" si="24"/>
        <v>II</v>
      </c>
      <c r="Y50" s="149" t="str">
        <f t="shared" ref="Y50:Y55" si="30">IF(X50="I","No aceptable",IF(X50="II","Aceptable con control específico",IF(X50=0,"","Aceptable")))</f>
        <v>Aceptable con control específico</v>
      </c>
      <c r="Z50" s="153" t="s">
        <v>15</v>
      </c>
      <c r="AA50" s="153" t="s">
        <v>15</v>
      </c>
      <c r="AB50" s="137" t="s">
        <v>25</v>
      </c>
      <c r="AC50" s="138" t="s">
        <v>121</v>
      </c>
      <c r="AD50" s="138" t="s">
        <v>122</v>
      </c>
    </row>
    <row r="51" spans="1:30" ht="103.5" customHeight="1" x14ac:dyDescent="0.2">
      <c r="A51" s="231"/>
      <c r="B51" s="234"/>
      <c r="C51" s="208"/>
      <c r="D51" s="208"/>
      <c r="E51" s="153" t="s">
        <v>19</v>
      </c>
      <c r="F51" s="156"/>
      <c r="G51" s="152" t="s">
        <v>123</v>
      </c>
      <c r="H51" s="154" t="s">
        <v>125</v>
      </c>
      <c r="I51" s="113" t="s">
        <v>124</v>
      </c>
      <c r="J51" s="148" t="s">
        <v>126</v>
      </c>
      <c r="K51" s="152">
        <v>1</v>
      </c>
      <c r="L51" s="152">
        <v>8</v>
      </c>
      <c r="M51" s="120" t="s">
        <v>129</v>
      </c>
      <c r="N51" s="118" t="s">
        <v>19</v>
      </c>
      <c r="O51" s="133" t="s">
        <v>25</v>
      </c>
      <c r="P51" s="132" t="s">
        <v>127</v>
      </c>
      <c r="Q51" s="146" t="s">
        <v>128</v>
      </c>
      <c r="R51" s="118">
        <v>2</v>
      </c>
      <c r="S51" s="118">
        <v>2</v>
      </c>
      <c r="T51" s="114">
        <f t="shared" si="21"/>
        <v>4</v>
      </c>
      <c r="U51" s="118" t="str">
        <f t="shared" si="22"/>
        <v>(B)</v>
      </c>
      <c r="V51" s="118">
        <v>60</v>
      </c>
      <c r="W51" s="119">
        <f t="shared" si="23"/>
        <v>240</v>
      </c>
      <c r="X51" s="118" t="str">
        <f t="shared" si="24"/>
        <v>II</v>
      </c>
      <c r="Y51" s="149" t="str">
        <f t="shared" si="30"/>
        <v>Aceptable con control específico</v>
      </c>
      <c r="Z51" s="118" t="s">
        <v>15</v>
      </c>
      <c r="AA51" s="118" t="s">
        <v>15</v>
      </c>
      <c r="AB51" s="138" t="s">
        <v>130</v>
      </c>
      <c r="AC51" s="141" t="s">
        <v>131</v>
      </c>
      <c r="AD51" s="138" t="s">
        <v>132</v>
      </c>
    </row>
    <row r="52" spans="1:30" ht="103.5" customHeight="1" x14ac:dyDescent="0.2">
      <c r="A52" s="231"/>
      <c r="B52" s="234"/>
      <c r="C52" s="208"/>
      <c r="D52" s="208"/>
      <c r="E52" s="153" t="s">
        <v>19</v>
      </c>
      <c r="F52" s="156"/>
      <c r="G52" s="152" t="s">
        <v>123</v>
      </c>
      <c r="H52" s="154" t="s">
        <v>134</v>
      </c>
      <c r="I52" s="113" t="s">
        <v>133</v>
      </c>
      <c r="J52" s="139" t="s">
        <v>135</v>
      </c>
      <c r="K52" s="152">
        <v>1</v>
      </c>
      <c r="L52" s="152">
        <v>8</v>
      </c>
      <c r="M52" s="117" t="s">
        <v>136</v>
      </c>
      <c r="N52" s="118" t="s">
        <v>19</v>
      </c>
      <c r="O52" s="133" t="s">
        <v>25</v>
      </c>
      <c r="P52" s="132" t="s">
        <v>127</v>
      </c>
      <c r="Q52" s="146" t="s">
        <v>128</v>
      </c>
      <c r="R52" s="118">
        <v>2</v>
      </c>
      <c r="S52" s="118">
        <v>3</v>
      </c>
      <c r="T52" s="114">
        <f t="shared" si="21"/>
        <v>6</v>
      </c>
      <c r="U52" s="118" t="str">
        <f t="shared" si="22"/>
        <v>(M)</v>
      </c>
      <c r="V52" s="118">
        <v>25</v>
      </c>
      <c r="W52" s="119">
        <f t="shared" si="23"/>
        <v>150</v>
      </c>
      <c r="X52" s="118" t="str">
        <f t="shared" si="24"/>
        <v>II</v>
      </c>
      <c r="Y52" s="149" t="str">
        <f t="shared" si="30"/>
        <v>Aceptable con control específico</v>
      </c>
      <c r="Z52" s="118" t="s">
        <v>15</v>
      </c>
      <c r="AA52" s="118" t="s">
        <v>15</v>
      </c>
      <c r="AB52" s="138" t="s">
        <v>130</v>
      </c>
      <c r="AC52" s="141" t="s">
        <v>131</v>
      </c>
      <c r="AD52" s="138" t="s">
        <v>132</v>
      </c>
    </row>
    <row r="53" spans="1:30" ht="103.5" customHeight="1" x14ac:dyDescent="0.2">
      <c r="A53" s="231"/>
      <c r="B53" s="234"/>
      <c r="C53" s="208"/>
      <c r="D53" s="208"/>
      <c r="E53" s="153" t="s">
        <v>19</v>
      </c>
      <c r="F53" s="157"/>
      <c r="G53" s="152" t="s">
        <v>123</v>
      </c>
      <c r="H53" s="154" t="s">
        <v>138</v>
      </c>
      <c r="I53" s="113" t="s">
        <v>137</v>
      </c>
      <c r="J53" s="148" t="s">
        <v>135</v>
      </c>
      <c r="K53" s="152">
        <v>1</v>
      </c>
      <c r="L53" s="152">
        <v>8</v>
      </c>
      <c r="M53" s="120" t="s">
        <v>129</v>
      </c>
      <c r="N53" s="118" t="s">
        <v>19</v>
      </c>
      <c r="O53" s="133" t="s">
        <v>25</v>
      </c>
      <c r="P53" s="132" t="s">
        <v>127</v>
      </c>
      <c r="Q53" s="146" t="s">
        <v>128</v>
      </c>
      <c r="R53" s="118">
        <v>2</v>
      </c>
      <c r="S53" s="118">
        <v>3</v>
      </c>
      <c r="T53" s="114">
        <f t="shared" si="21"/>
        <v>6</v>
      </c>
      <c r="U53" s="118" t="str">
        <f t="shared" si="22"/>
        <v>(M)</v>
      </c>
      <c r="V53" s="118">
        <v>25</v>
      </c>
      <c r="W53" s="119">
        <f t="shared" si="23"/>
        <v>150</v>
      </c>
      <c r="X53" s="118" t="str">
        <f t="shared" si="24"/>
        <v>II</v>
      </c>
      <c r="Y53" s="149" t="str">
        <f t="shared" si="30"/>
        <v>Aceptable con control específico</v>
      </c>
      <c r="Z53" s="118" t="s">
        <v>15</v>
      </c>
      <c r="AA53" s="118" t="s">
        <v>15</v>
      </c>
      <c r="AB53" s="138" t="s">
        <v>130</v>
      </c>
      <c r="AC53" s="141" t="s">
        <v>131</v>
      </c>
      <c r="AD53" s="138" t="s">
        <v>132</v>
      </c>
    </row>
    <row r="54" spans="1:30" ht="150.75" customHeight="1" x14ac:dyDescent="0.2">
      <c r="A54" s="231"/>
      <c r="B54" s="234"/>
      <c r="C54" s="235" t="s">
        <v>149</v>
      </c>
      <c r="D54" s="208" t="s">
        <v>150</v>
      </c>
      <c r="E54" s="153" t="s">
        <v>19</v>
      </c>
      <c r="F54" s="158"/>
      <c r="G54" s="153" t="s">
        <v>11</v>
      </c>
      <c r="H54" s="153" t="s">
        <v>13</v>
      </c>
      <c r="I54" s="153" t="s">
        <v>12</v>
      </c>
      <c r="J54" s="125" t="s">
        <v>14</v>
      </c>
      <c r="K54" s="152">
        <v>1</v>
      </c>
      <c r="L54" s="152">
        <v>8</v>
      </c>
      <c r="M54" s="131" t="s">
        <v>18</v>
      </c>
      <c r="N54" s="153" t="s">
        <v>19</v>
      </c>
      <c r="O54" s="153" t="s">
        <v>15</v>
      </c>
      <c r="P54" s="131" t="s">
        <v>16</v>
      </c>
      <c r="Q54" s="126" t="s">
        <v>17</v>
      </c>
      <c r="R54" s="153">
        <v>2</v>
      </c>
      <c r="S54" s="153">
        <v>3</v>
      </c>
      <c r="T54" s="114">
        <f>(R54*S54)</f>
        <v>6</v>
      </c>
      <c r="U54" s="118" t="str">
        <f>IF(T54&lt;2,"O",IF(T54&lt;=4,"(B)",IF(T54&lt;=8,"(M)",IF(T54&lt;=20,"(A)","(MA)"))))</f>
        <v>(M)</v>
      </c>
      <c r="V54" s="118">
        <v>25</v>
      </c>
      <c r="W54" s="119">
        <f>T54*V54</f>
        <v>150</v>
      </c>
      <c r="X54" s="118" t="str">
        <f>IF(W54&lt;20,"O",IF(W54&lt;=20,"IV",IF(W54&lt;=120,"III",IF(W54&lt;=500,"II","I"))))</f>
        <v>II</v>
      </c>
      <c r="Y54" s="149" t="str">
        <f t="shared" si="30"/>
        <v>Aceptable con control específico</v>
      </c>
      <c r="Z54" s="153" t="s">
        <v>15</v>
      </c>
      <c r="AA54" s="153" t="s">
        <v>15</v>
      </c>
      <c r="AB54" s="153" t="s">
        <v>15</v>
      </c>
      <c r="AC54" s="128" t="s">
        <v>20</v>
      </c>
      <c r="AD54" s="128" t="s">
        <v>21</v>
      </c>
    </row>
    <row r="55" spans="1:30" ht="93" customHeight="1" x14ac:dyDescent="0.2">
      <c r="A55" s="231"/>
      <c r="B55" s="234"/>
      <c r="C55" s="236"/>
      <c r="D55" s="208"/>
      <c r="E55" s="153" t="s">
        <v>19</v>
      </c>
      <c r="F55" s="158"/>
      <c r="G55" s="153" t="s">
        <v>11</v>
      </c>
      <c r="H55" s="153" t="s">
        <v>152</v>
      </c>
      <c r="I55" s="153" t="s">
        <v>151</v>
      </c>
      <c r="J55" s="138" t="s">
        <v>153</v>
      </c>
      <c r="K55" s="152">
        <v>1</v>
      </c>
      <c r="L55" s="152">
        <v>8</v>
      </c>
      <c r="M55" s="131" t="s">
        <v>156</v>
      </c>
      <c r="N55" s="153" t="s">
        <v>19</v>
      </c>
      <c r="O55" s="133" t="s">
        <v>25</v>
      </c>
      <c r="P55" s="138" t="s">
        <v>154</v>
      </c>
      <c r="Q55" s="138" t="s">
        <v>155</v>
      </c>
      <c r="R55" s="153">
        <v>2</v>
      </c>
      <c r="S55" s="153">
        <v>3</v>
      </c>
      <c r="T55" s="114">
        <f t="shared" ref="T55:T70" si="31">(R55*S55)</f>
        <v>6</v>
      </c>
      <c r="U55" s="118" t="str">
        <f t="shared" ref="U55:U70" si="32">IF(T55&lt;2,"O",IF(T55&lt;=4,"(B)",IF(T55&lt;=8,"(M)",IF(T55&lt;=20,"(A)","(MA)"))))</f>
        <v>(M)</v>
      </c>
      <c r="V55" s="118">
        <v>25</v>
      </c>
      <c r="W55" s="119">
        <f t="shared" ref="W55:W70" si="33">T55*V55</f>
        <v>150</v>
      </c>
      <c r="X55" s="118" t="str">
        <f t="shared" ref="X55:X70" si="34">IF(W55&lt;20,"O",IF(W55&lt;=20,"IV",IF(W55&lt;=120,"III",IF(W55&lt;=500,"II","I"))))</f>
        <v>II</v>
      </c>
      <c r="Y55" s="149" t="str">
        <f t="shared" si="30"/>
        <v>Aceptable con control específico</v>
      </c>
      <c r="Z55" s="153" t="s">
        <v>15</v>
      </c>
      <c r="AA55" s="153" t="s">
        <v>15</v>
      </c>
      <c r="AB55" s="137" t="s">
        <v>25</v>
      </c>
      <c r="AC55" s="138" t="s">
        <v>157</v>
      </c>
      <c r="AD55" s="138" t="s">
        <v>158</v>
      </c>
    </row>
    <row r="56" spans="1:30" ht="73.5" customHeight="1" x14ac:dyDescent="0.2">
      <c r="A56" s="231"/>
      <c r="B56" s="234"/>
      <c r="C56" s="236"/>
      <c r="D56" s="208"/>
      <c r="E56" s="153" t="s">
        <v>19</v>
      </c>
      <c r="F56" s="158"/>
      <c r="G56" s="152" t="s">
        <v>159</v>
      </c>
      <c r="H56" s="132" t="s">
        <v>33</v>
      </c>
      <c r="I56" s="113" t="s">
        <v>32</v>
      </c>
      <c r="J56" s="125" t="s">
        <v>34</v>
      </c>
      <c r="K56" s="152">
        <v>1</v>
      </c>
      <c r="L56" s="152">
        <v>8</v>
      </c>
      <c r="M56" s="131" t="s">
        <v>38</v>
      </c>
      <c r="N56" s="118" t="s">
        <v>19</v>
      </c>
      <c r="O56" s="132" t="s">
        <v>35</v>
      </c>
      <c r="P56" s="147" t="s">
        <v>36</v>
      </c>
      <c r="Q56" s="134" t="s">
        <v>37</v>
      </c>
      <c r="R56" s="153">
        <v>2</v>
      </c>
      <c r="S56" s="153">
        <v>3</v>
      </c>
      <c r="T56" s="114">
        <f t="shared" si="31"/>
        <v>6</v>
      </c>
      <c r="U56" s="118" t="str">
        <f t="shared" si="32"/>
        <v>(M)</v>
      </c>
      <c r="V56" s="118">
        <v>10</v>
      </c>
      <c r="W56" s="119">
        <f t="shared" si="33"/>
        <v>60</v>
      </c>
      <c r="X56" s="118" t="str">
        <f t="shared" si="34"/>
        <v>III</v>
      </c>
      <c r="Y56" s="115" t="str">
        <f t="shared" ref="Y56:Y58" si="35">IF(X56="I","No aceptable",IF(X56="II","Aceptableconcontrolespecífico",IF(X56=0,"","Aceptable")))</f>
        <v>Aceptable</v>
      </c>
      <c r="Z56" s="118" t="s">
        <v>15</v>
      </c>
      <c r="AA56" s="118" t="s">
        <v>15</v>
      </c>
      <c r="AB56" s="137" t="s">
        <v>15</v>
      </c>
      <c r="AC56" s="135" t="s">
        <v>39</v>
      </c>
      <c r="AD56" s="135" t="s">
        <v>40</v>
      </c>
    </row>
    <row r="57" spans="1:30" ht="75.75" customHeight="1" x14ac:dyDescent="0.2">
      <c r="A57" s="231"/>
      <c r="B57" s="234"/>
      <c r="C57" s="236"/>
      <c r="D57" s="208"/>
      <c r="E57" s="153" t="s">
        <v>19</v>
      </c>
      <c r="F57" s="158"/>
      <c r="G57" s="152" t="s">
        <v>159</v>
      </c>
      <c r="H57" s="137" t="s">
        <v>42</v>
      </c>
      <c r="I57" s="113" t="s">
        <v>41</v>
      </c>
      <c r="J57" s="134" t="s">
        <v>43</v>
      </c>
      <c r="K57" s="152">
        <v>1</v>
      </c>
      <c r="L57" s="152">
        <v>8</v>
      </c>
      <c r="M57" s="120" t="s">
        <v>47</v>
      </c>
      <c r="N57" s="118" t="s">
        <v>19</v>
      </c>
      <c r="O57" s="147" t="s">
        <v>44</v>
      </c>
      <c r="P57" s="134" t="s">
        <v>45</v>
      </c>
      <c r="Q57" s="134" t="s">
        <v>46</v>
      </c>
      <c r="R57" s="118">
        <v>2</v>
      </c>
      <c r="S57" s="118">
        <v>2</v>
      </c>
      <c r="T57" s="114">
        <f t="shared" si="31"/>
        <v>4</v>
      </c>
      <c r="U57" s="118" t="str">
        <f t="shared" si="32"/>
        <v>(B)</v>
      </c>
      <c r="V57" s="118">
        <v>10</v>
      </c>
      <c r="W57" s="119">
        <f t="shared" si="33"/>
        <v>40</v>
      </c>
      <c r="X57" s="118" t="str">
        <f t="shared" si="34"/>
        <v>III</v>
      </c>
      <c r="Y57" s="115" t="str">
        <f t="shared" si="35"/>
        <v>Aceptable</v>
      </c>
      <c r="Z57" s="153" t="s">
        <v>15</v>
      </c>
      <c r="AA57" s="118" t="s">
        <v>15</v>
      </c>
      <c r="AB57" s="138" t="s">
        <v>48</v>
      </c>
      <c r="AC57" s="138" t="s">
        <v>49</v>
      </c>
      <c r="AD57" s="138" t="s">
        <v>50</v>
      </c>
    </row>
    <row r="58" spans="1:30" ht="103.5" customHeight="1" x14ac:dyDescent="0.2">
      <c r="A58" s="231"/>
      <c r="B58" s="234"/>
      <c r="C58" s="236"/>
      <c r="D58" s="208"/>
      <c r="E58" s="153" t="s">
        <v>19</v>
      </c>
      <c r="F58" s="158"/>
      <c r="G58" s="152" t="s">
        <v>160</v>
      </c>
      <c r="H58" s="137" t="s">
        <v>162</v>
      </c>
      <c r="I58" s="113" t="s">
        <v>161</v>
      </c>
      <c r="J58" s="134" t="s">
        <v>163</v>
      </c>
      <c r="K58" s="152">
        <v>1</v>
      </c>
      <c r="L58" s="152">
        <v>8</v>
      </c>
      <c r="M58" s="117" t="s">
        <v>166</v>
      </c>
      <c r="N58" s="118" t="s">
        <v>19</v>
      </c>
      <c r="O58" s="142" t="s">
        <v>25</v>
      </c>
      <c r="P58" s="151" t="s">
        <v>164</v>
      </c>
      <c r="Q58" s="143" t="s">
        <v>165</v>
      </c>
      <c r="R58" s="118">
        <v>2</v>
      </c>
      <c r="S58" s="118">
        <v>4</v>
      </c>
      <c r="T58" s="114">
        <f t="shared" si="31"/>
        <v>8</v>
      </c>
      <c r="U58" s="118" t="str">
        <f t="shared" si="32"/>
        <v>(M)</v>
      </c>
      <c r="V58" s="118">
        <v>10</v>
      </c>
      <c r="W58" s="119">
        <f t="shared" si="33"/>
        <v>80</v>
      </c>
      <c r="X58" s="118" t="str">
        <f t="shared" si="34"/>
        <v>III</v>
      </c>
      <c r="Y58" s="115" t="str">
        <f t="shared" si="35"/>
        <v>Aceptable</v>
      </c>
      <c r="Z58" s="118" t="s">
        <v>15</v>
      </c>
      <c r="AA58" s="118" t="s">
        <v>15</v>
      </c>
      <c r="AB58" s="137" t="s">
        <v>25</v>
      </c>
      <c r="AC58" s="135" t="s">
        <v>167</v>
      </c>
      <c r="AD58" s="144" t="s">
        <v>168</v>
      </c>
    </row>
    <row r="59" spans="1:30" ht="184.5" customHeight="1" x14ac:dyDescent="0.2">
      <c r="A59" s="231"/>
      <c r="B59" s="234"/>
      <c r="C59" s="236"/>
      <c r="D59" s="208"/>
      <c r="E59" s="153" t="s">
        <v>19</v>
      </c>
      <c r="F59" s="158"/>
      <c r="G59" s="152" t="s">
        <v>51</v>
      </c>
      <c r="H59" s="137" t="s">
        <v>53</v>
      </c>
      <c r="I59" s="152" t="s">
        <v>52</v>
      </c>
      <c r="J59" s="134" t="s">
        <v>169</v>
      </c>
      <c r="K59" s="152">
        <v>1</v>
      </c>
      <c r="L59" s="152">
        <v>8</v>
      </c>
      <c r="M59" s="120" t="s">
        <v>57</v>
      </c>
      <c r="N59" s="118" t="s">
        <v>19</v>
      </c>
      <c r="O59" s="152" t="s">
        <v>25</v>
      </c>
      <c r="P59" s="134" t="s">
        <v>55</v>
      </c>
      <c r="Q59" s="134" t="s">
        <v>141</v>
      </c>
      <c r="R59" s="118">
        <v>2</v>
      </c>
      <c r="S59" s="118">
        <v>3</v>
      </c>
      <c r="T59" s="114">
        <f t="shared" si="31"/>
        <v>6</v>
      </c>
      <c r="U59" s="118" t="str">
        <f t="shared" si="32"/>
        <v>(M)</v>
      </c>
      <c r="V59" s="118">
        <v>25</v>
      </c>
      <c r="W59" s="119">
        <f t="shared" si="33"/>
        <v>150</v>
      </c>
      <c r="X59" s="118" t="str">
        <f t="shared" si="34"/>
        <v>II</v>
      </c>
      <c r="Y59" s="149" t="str">
        <f t="shared" ref="Y59:Y60" si="36">IF(X59="I","No aceptable",IF(X59="II","Aceptable con control específico",IF(X59=0,"","Aceptable")))</f>
        <v>Aceptable con control específico</v>
      </c>
      <c r="Z59" s="118" t="s">
        <v>15</v>
      </c>
      <c r="AA59" s="118" t="s">
        <v>15</v>
      </c>
      <c r="AB59" s="118" t="s">
        <v>25</v>
      </c>
      <c r="AC59" s="135" t="s">
        <v>58</v>
      </c>
      <c r="AD59" s="135" t="s">
        <v>59</v>
      </c>
    </row>
    <row r="60" spans="1:30" ht="178.5" customHeight="1" x14ac:dyDescent="0.2">
      <c r="A60" s="231"/>
      <c r="B60" s="234"/>
      <c r="C60" s="236"/>
      <c r="D60" s="208"/>
      <c r="E60" s="153" t="s">
        <v>19</v>
      </c>
      <c r="F60" s="158"/>
      <c r="G60" s="152" t="s">
        <v>51</v>
      </c>
      <c r="H60" s="137" t="s">
        <v>53</v>
      </c>
      <c r="I60" s="113" t="s">
        <v>142</v>
      </c>
      <c r="J60" s="134" t="s">
        <v>170</v>
      </c>
      <c r="K60" s="152">
        <v>1</v>
      </c>
      <c r="L60" s="152">
        <v>8</v>
      </c>
      <c r="M60" s="120" t="s">
        <v>57</v>
      </c>
      <c r="N60" s="118" t="s">
        <v>19</v>
      </c>
      <c r="O60" s="152" t="s">
        <v>25</v>
      </c>
      <c r="P60" s="134" t="s">
        <v>55</v>
      </c>
      <c r="Q60" s="134" t="s">
        <v>56</v>
      </c>
      <c r="R60" s="118">
        <v>2</v>
      </c>
      <c r="S60" s="118">
        <v>3</v>
      </c>
      <c r="T60" s="114">
        <f t="shared" si="31"/>
        <v>6</v>
      </c>
      <c r="U60" s="118" t="str">
        <f t="shared" si="32"/>
        <v>(M)</v>
      </c>
      <c r="V60" s="118">
        <v>25</v>
      </c>
      <c r="W60" s="119">
        <f t="shared" si="33"/>
        <v>150</v>
      </c>
      <c r="X60" s="118" t="str">
        <f t="shared" si="34"/>
        <v>II</v>
      </c>
      <c r="Y60" s="149" t="str">
        <f t="shared" si="36"/>
        <v>Aceptable con control específico</v>
      </c>
      <c r="Z60" s="118" t="s">
        <v>15</v>
      </c>
      <c r="AA60" s="118" t="s">
        <v>15</v>
      </c>
      <c r="AB60" s="118" t="s">
        <v>25</v>
      </c>
      <c r="AC60" s="135" t="s">
        <v>58</v>
      </c>
      <c r="AD60" s="135" t="s">
        <v>59</v>
      </c>
    </row>
    <row r="61" spans="1:30" ht="103.5" customHeight="1" x14ac:dyDescent="0.2">
      <c r="A61" s="231"/>
      <c r="B61" s="234"/>
      <c r="C61" s="236"/>
      <c r="D61" s="208"/>
      <c r="E61" s="153" t="s">
        <v>19</v>
      </c>
      <c r="F61" s="158"/>
      <c r="G61" s="152" t="s">
        <v>171</v>
      </c>
      <c r="H61" s="137" t="s">
        <v>62</v>
      </c>
      <c r="I61" s="113" t="s">
        <v>61</v>
      </c>
      <c r="J61" s="134" t="s">
        <v>63</v>
      </c>
      <c r="K61" s="152">
        <v>1</v>
      </c>
      <c r="L61" s="152">
        <v>8</v>
      </c>
      <c r="M61" s="117" t="s">
        <v>64</v>
      </c>
      <c r="N61" s="118" t="s">
        <v>19</v>
      </c>
      <c r="O61" s="152" t="s">
        <v>15</v>
      </c>
      <c r="P61" s="152" t="s">
        <v>15</v>
      </c>
      <c r="Q61" s="152" t="s">
        <v>15</v>
      </c>
      <c r="R61" s="118">
        <v>2</v>
      </c>
      <c r="S61" s="118">
        <v>4</v>
      </c>
      <c r="T61" s="114">
        <f t="shared" si="31"/>
        <v>8</v>
      </c>
      <c r="U61" s="118" t="str">
        <f t="shared" si="32"/>
        <v>(M)</v>
      </c>
      <c r="V61" s="118">
        <v>10</v>
      </c>
      <c r="W61" s="119">
        <f t="shared" si="33"/>
        <v>80</v>
      </c>
      <c r="X61" s="118" t="str">
        <f t="shared" si="34"/>
        <v>III</v>
      </c>
      <c r="Y61" s="115" t="str">
        <f t="shared" ref="Y61" si="37">IF(X61="I","No aceptable",IF(X61="II","Aceptableconcontrolespecífico",IF(X61=0,"","Aceptable")))</f>
        <v>Aceptable</v>
      </c>
      <c r="Z61" s="118" t="s">
        <v>15</v>
      </c>
      <c r="AA61" s="118" t="s">
        <v>15</v>
      </c>
      <c r="AB61" s="159" t="s">
        <v>25</v>
      </c>
      <c r="AC61" s="134" t="s">
        <v>66</v>
      </c>
      <c r="AD61" s="134" t="s">
        <v>67</v>
      </c>
    </row>
    <row r="62" spans="1:30" ht="103.5" customHeight="1" x14ac:dyDescent="0.2">
      <c r="A62" s="231"/>
      <c r="B62" s="234"/>
      <c r="C62" s="236"/>
      <c r="D62" s="208"/>
      <c r="E62" s="153" t="s">
        <v>19</v>
      </c>
      <c r="F62" s="158"/>
      <c r="G62" s="152" t="s">
        <v>171</v>
      </c>
      <c r="H62" s="154" t="s">
        <v>69</v>
      </c>
      <c r="I62" s="113" t="s">
        <v>68</v>
      </c>
      <c r="J62" s="134" t="s">
        <v>70</v>
      </c>
      <c r="K62" s="152">
        <v>1</v>
      </c>
      <c r="L62" s="152">
        <v>8</v>
      </c>
      <c r="M62" s="117" t="s">
        <v>143</v>
      </c>
      <c r="N62" s="118" t="s">
        <v>19</v>
      </c>
      <c r="O62" s="152" t="s">
        <v>15</v>
      </c>
      <c r="P62" s="152" t="s">
        <v>15</v>
      </c>
      <c r="Q62" s="152" t="s">
        <v>15</v>
      </c>
      <c r="R62" s="118">
        <v>2</v>
      </c>
      <c r="S62" s="118">
        <v>3</v>
      </c>
      <c r="T62" s="114">
        <f t="shared" si="31"/>
        <v>6</v>
      </c>
      <c r="U62" s="118" t="str">
        <f t="shared" si="32"/>
        <v>(M)</v>
      </c>
      <c r="V62" s="118">
        <v>25</v>
      </c>
      <c r="W62" s="119">
        <f t="shared" si="33"/>
        <v>150</v>
      </c>
      <c r="X62" s="118" t="str">
        <f t="shared" si="34"/>
        <v>II</v>
      </c>
      <c r="Y62" s="149" t="str">
        <f>IF(X62="I","No aceptable",IF(X62="II","Aceptable con control específico",IF(X62=0,"","Aceptable")))</f>
        <v>Aceptable con control específico</v>
      </c>
      <c r="Z62" s="118" t="s">
        <v>15</v>
      </c>
      <c r="AA62" s="118" t="s">
        <v>15</v>
      </c>
      <c r="AB62" s="118" t="s">
        <v>15</v>
      </c>
      <c r="AC62" s="134" t="s">
        <v>144</v>
      </c>
      <c r="AD62" s="134" t="s">
        <v>73</v>
      </c>
    </row>
    <row r="63" spans="1:30" ht="103.5" customHeight="1" x14ac:dyDescent="0.2">
      <c r="A63" s="231"/>
      <c r="B63" s="234"/>
      <c r="C63" s="236"/>
      <c r="D63" s="208"/>
      <c r="E63" s="153" t="s">
        <v>19</v>
      </c>
      <c r="F63" s="158"/>
      <c r="G63" s="152" t="s">
        <v>74</v>
      </c>
      <c r="H63" s="154" t="s">
        <v>76</v>
      </c>
      <c r="I63" s="113" t="s">
        <v>75</v>
      </c>
      <c r="J63" s="134" t="s">
        <v>77</v>
      </c>
      <c r="K63" s="152">
        <v>1</v>
      </c>
      <c r="L63" s="152">
        <v>8</v>
      </c>
      <c r="M63" s="117" t="s">
        <v>80</v>
      </c>
      <c r="N63" s="118" t="s">
        <v>19</v>
      </c>
      <c r="O63" s="137" t="s">
        <v>25</v>
      </c>
      <c r="P63" s="134" t="s">
        <v>78</v>
      </c>
      <c r="Q63" s="134" t="s">
        <v>79</v>
      </c>
      <c r="R63" s="118">
        <v>2</v>
      </c>
      <c r="S63" s="118">
        <v>3</v>
      </c>
      <c r="T63" s="114">
        <f t="shared" si="31"/>
        <v>6</v>
      </c>
      <c r="U63" s="118" t="str">
        <f t="shared" si="32"/>
        <v>(M)</v>
      </c>
      <c r="V63" s="118">
        <v>10</v>
      </c>
      <c r="W63" s="119">
        <f t="shared" si="33"/>
        <v>60</v>
      </c>
      <c r="X63" s="118" t="str">
        <f t="shared" si="34"/>
        <v>III</v>
      </c>
      <c r="Y63" s="115" t="str">
        <f t="shared" ref="Y63:Y64" si="38">IF(X63="I","No aceptable",IF(X63="II","Aceptableconcontrolespecífico",IF(X63=0,"","Aceptable")))</f>
        <v>Aceptable</v>
      </c>
      <c r="Z63" s="118" t="s">
        <v>15</v>
      </c>
      <c r="AA63" s="118" t="s">
        <v>15</v>
      </c>
      <c r="AB63" s="137" t="s">
        <v>25</v>
      </c>
      <c r="AC63" s="138" t="s">
        <v>81</v>
      </c>
      <c r="AD63" s="138" t="s">
        <v>82</v>
      </c>
    </row>
    <row r="64" spans="1:30" ht="103.5" customHeight="1" x14ac:dyDescent="0.2">
      <c r="A64" s="231"/>
      <c r="B64" s="234"/>
      <c r="C64" s="236"/>
      <c r="D64" s="208"/>
      <c r="E64" s="153" t="s">
        <v>19</v>
      </c>
      <c r="F64" s="158"/>
      <c r="G64" s="152" t="s">
        <v>74</v>
      </c>
      <c r="H64" s="137" t="s">
        <v>84</v>
      </c>
      <c r="I64" s="113" t="s">
        <v>83</v>
      </c>
      <c r="J64" s="134" t="s">
        <v>85</v>
      </c>
      <c r="K64" s="152">
        <v>1</v>
      </c>
      <c r="L64" s="152">
        <v>8</v>
      </c>
      <c r="M64" s="117" t="s">
        <v>145</v>
      </c>
      <c r="N64" s="118" t="s">
        <v>19</v>
      </c>
      <c r="O64" s="134" t="s">
        <v>86</v>
      </c>
      <c r="P64" s="134" t="s">
        <v>87</v>
      </c>
      <c r="Q64" s="140" t="s">
        <v>88</v>
      </c>
      <c r="R64" s="118">
        <v>2</v>
      </c>
      <c r="S64" s="118">
        <v>3</v>
      </c>
      <c r="T64" s="114">
        <f t="shared" si="31"/>
        <v>6</v>
      </c>
      <c r="U64" s="118" t="str">
        <f t="shared" si="32"/>
        <v>(M)</v>
      </c>
      <c r="V64" s="118">
        <v>10</v>
      </c>
      <c r="W64" s="119">
        <f t="shared" si="33"/>
        <v>60</v>
      </c>
      <c r="X64" s="118" t="str">
        <f t="shared" si="34"/>
        <v>III</v>
      </c>
      <c r="Y64" s="115" t="str">
        <f t="shared" si="38"/>
        <v>Aceptable</v>
      </c>
      <c r="Z64" s="137" t="s">
        <v>15</v>
      </c>
      <c r="AA64" s="137" t="s">
        <v>15</v>
      </c>
      <c r="AB64" s="137" t="s">
        <v>25</v>
      </c>
      <c r="AC64" s="138" t="s">
        <v>90</v>
      </c>
      <c r="AD64" s="138" t="s">
        <v>91</v>
      </c>
    </row>
    <row r="65" spans="1:30" ht="103.5" customHeight="1" x14ac:dyDescent="0.2">
      <c r="A65" s="231"/>
      <c r="B65" s="234"/>
      <c r="C65" s="236"/>
      <c r="D65" s="208"/>
      <c r="E65" s="153" t="s">
        <v>19</v>
      </c>
      <c r="F65" s="158"/>
      <c r="G65" s="152" t="s">
        <v>74</v>
      </c>
      <c r="H65" s="137" t="s">
        <v>93</v>
      </c>
      <c r="I65" s="113" t="s">
        <v>92</v>
      </c>
      <c r="J65" s="134" t="s">
        <v>94</v>
      </c>
      <c r="K65" s="152">
        <v>1</v>
      </c>
      <c r="L65" s="152">
        <v>8</v>
      </c>
      <c r="M65" s="117" t="s">
        <v>146</v>
      </c>
      <c r="N65" s="118" t="s">
        <v>19</v>
      </c>
      <c r="O65" s="142" t="s">
        <v>25</v>
      </c>
      <c r="P65" s="134" t="s">
        <v>95</v>
      </c>
      <c r="Q65" s="134" t="s">
        <v>96</v>
      </c>
      <c r="R65" s="118">
        <v>2</v>
      </c>
      <c r="S65" s="118">
        <v>4</v>
      </c>
      <c r="T65" s="114">
        <f t="shared" si="31"/>
        <v>8</v>
      </c>
      <c r="U65" s="118" t="str">
        <f t="shared" si="32"/>
        <v>(M)</v>
      </c>
      <c r="V65" s="118">
        <v>25</v>
      </c>
      <c r="W65" s="119">
        <f t="shared" si="33"/>
        <v>200</v>
      </c>
      <c r="X65" s="118" t="str">
        <f t="shared" si="34"/>
        <v>II</v>
      </c>
      <c r="Y65" s="149" t="str">
        <f>IF(X65="I","No aceptable",IF(X65="II","Aceptable con control específico",IF(X65=0,"","Aceptable")))</f>
        <v>Aceptable con control específico</v>
      </c>
      <c r="Z65" s="137" t="s">
        <v>15</v>
      </c>
      <c r="AA65" s="137" t="s">
        <v>15</v>
      </c>
      <c r="AB65" s="137" t="s">
        <v>25</v>
      </c>
      <c r="AC65" s="138" t="s">
        <v>98</v>
      </c>
      <c r="AD65" s="138" t="s">
        <v>99</v>
      </c>
    </row>
    <row r="66" spans="1:30" ht="103.5" customHeight="1" x14ac:dyDescent="0.2">
      <c r="A66" s="231"/>
      <c r="B66" s="234"/>
      <c r="C66" s="236"/>
      <c r="D66" s="208"/>
      <c r="E66" s="153" t="s">
        <v>19</v>
      </c>
      <c r="F66" s="158"/>
      <c r="G66" s="152" t="s">
        <v>74</v>
      </c>
      <c r="H66" s="154" t="s">
        <v>110</v>
      </c>
      <c r="I66" s="113" t="s">
        <v>109</v>
      </c>
      <c r="J66" s="139" t="s">
        <v>111</v>
      </c>
      <c r="K66" s="152">
        <v>1</v>
      </c>
      <c r="L66" s="152">
        <v>8</v>
      </c>
      <c r="M66" s="117" t="s">
        <v>112</v>
      </c>
      <c r="N66" s="118" t="s">
        <v>19</v>
      </c>
      <c r="O66" s="133" t="s">
        <v>25</v>
      </c>
      <c r="P66" s="133" t="s">
        <v>25</v>
      </c>
      <c r="Q66" s="133" t="s">
        <v>25</v>
      </c>
      <c r="R66" s="118">
        <v>2</v>
      </c>
      <c r="S66" s="118">
        <v>3</v>
      </c>
      <c r="T66" s="114">
        <f t="shared" si="31"/>
        <v>6</v>
      </c>
      <c r="U66" s="118" t="str">
        <f t="shared" si="32"/>
        <v>(M)</v>
      </c>
      <c r="V66" s="118">
        <v>10</v>
      </c>
      <c r="W66" s="119">
        <f t="shared" si="33"/>
        <v>60</v>
      </c>
      <c r="X66" s="118" t="str">
        <f t="shared" si="34"/>
        <v>III</v>
      </c>
      <c r="Y66" s="115" t="str">
        <f t="shared" ref="Y66" si="39">IF(X66="I","No aceptable",IF(X66="II","Aceptableconcontrolespecífico",IF(X66=0,"","Aceptable")))</f>
        <v>Aceptable</v>
      </c>
      <c r="Z66" s="137" t="s">
        <v>15</v>
      </c>
      <c r="AA66" s="137" t="s">
        <v>15</v>
      </c>
      <c r="AB66" s="123" t="s">
        <v>25</v>
      </c>
      <c r="AC66" s="138" t="s">
        <v>113</v>
      </c>
      <c r="AD66" s="132" t="s">
        <v>114</v>
      </c>
    </row>
    <row r="67" spans="1:30" ht="103.5" customHeight="1" x14ac:dyDescent="0.2">
      <c r="A67" s="231"/>
      <c r="B67" s="234"/>
      <c r="C67" s="236"/>
      <c r="D67" s="208"/>
      <c r="E67" s="153" t="s">
        <v>19</v>
      </c>
      <c r="F67" s="158"/>
      <c r="G67" s="152" t="s">
        <v>74</v>
      </c>
      <c r="H67" s="137" t="s">
        <v>116</v>
      </c>
      <c r="I67" s="113" t="s">
        <v>115</v>
      </c>
      <c r="J67" s="138" t="s">
        <v>117</v>
      </c>
      <c r="K67" s="152">
        <v>1</v>
      </c>
      <c r="L67" s="152">
        <v>8</v>
      </c>
      <c r="M67" s="117" t="s">
        <v>120</v>
      </c>
      <c r="N67" s="118" t="s">
        <v>19</v>
      </c>
      <c r="O67" s="137" t="s">
        <v>25</v>
      </c>
      <c r="P67" s="138" t="s">
        <v>118</v>
      </c>
      <c r="Q67" s="138" t="s">
        <v>119</v>
      </c>
      <c r="R67" s="118">
        <v>2</v>
      </c>
      <c r="S67" s="118">
        <v>3</v>
      </c>
      <c r="T67" s="114">
        <f t="shared" si="31"/>
        <v>6</v>
      </c>
      <c r="U67" s="118" t="str">
        <f t="shared" si="32"/>
        <v>(M)</v>
      </c>
      <c r="V67" s="118">
        <v>25</v>
      </c>
      <c r="W67" s="119">
        <f t="shared" si="33"/>
        <v>150</v>
      </c>
      <c r="X67" s="118" t="str">
        <f t="shared" si="34"/>
        <v>II</v>
      </c>
      <c r="Y67" s="149" t="str">
        <f t="shared" ref="Y67:Y71" si="40">IF(X67="I","No aceptable",IF(X67="II","Aceptable con control específico",IF(X67=0,"","Aceptable")))</f>
        <v>Aceptable con control específico</v>
      </c>
      <c r="Z67" s="153" t="s">
        <v>15</v>
      </c>
      <c r="AA67" s="153" t="s">
        <v>15</v>
      </c>
      <c r="AB67" s="137" t="s">
        <v>25</v>
      </c>
      <c r="AC67" s="138" t="s">
        <v>121</v>
      </c>
      <c r="AD67" s="138" t="s">
        <v>122</v>
      </c>
    </row>
    <row r="68" spans="1:30" ht="103.5" customHeight="1" x14ac:dyDescent="0.2">
      <c r="A68" s="231"/>
      <c r="B68" s="234"/>
      <c r="C68" s="236"/>
      <c r="D68" s="208"/>
      <c r="E68" s="153" t="s">
        <v>19</v>
      </c>
      <c r="F68" s="158"/>
      <c r="G68" s="152" t="s">
        <v>123</v>
      </c>
      <c r="H68" s="154" t="s">
        <v>125</v>
      </c>
      <c r="I68" s="113" t="s">
        <v>124</v>
      </c>
      <c r="J68" s="148" t="s">
        <v>126</v>
      </c>
      <c r="K68" s="152">
        <v>1</v>
      </c>
      <c r="L68" s="152">
        <v>8</v>
      </c>
      <c r="M68" s="120" t="s">
        <v>129</v>
      </c>
      <c r="N68" s="118" t="s">
        <v>19</v>
      </c>
      <c r="O68" s="133" t="s">
        <v>25</v>
      </c>
      <c r="P68" s="132" t="s">
        <v>127</v>
      </c>
      <c r="Q68" s="146" t="s">
        <v>128</v>
      </c>
      <c r="R68" s="118">
        <v>2</v>
      </c>
      <c r="S68" s="118">
        <v>2</v>
      </c>
      <c r="T68" s="114">
        <f t="shared" si="31"/>
        <v>4</v>
      </c>
      <c r="U68" s="118" t="str">
        <f t="shared" si="32"/>
        <v>(B)</v>
      </c>
      <c r="V68" s="118">
        <v>60</v>
      </c>
      <c r="W68" s="119">
        <f t="shared" si="33"/>
        <v>240</v>
      </c>
      <c r="X68" s="118" t="str">
        <f t="shared" si="34"/>
        <v>II</v>
      </c>
      <c r="Y68" s="149" t="str">
        <f t="shared" si="40"/>
        <v>Aceptable con control específico</v>
      </c>
      <c r="Z68" s="118" t="s">
        <v>15</v>
      </c>
      <c r="AA68" s="118" t="s">
        <v>15</v>
      </c>
      <c r="AB68" s="138" t="s">
        <v>130</v>
      </c>
      <c r="AC68" s="141" t="s">
        <v>131</v>
      </c>
      <c r="AD68" s="138" t="s">
        <v>132</v>
      </c>
    </row>
    <row r="69" spans="1:30" ht="103.5" customHeight="1" x14ac:dyDescent="0.2">
      <c r="A69" s="231"/>
      <c r="B69" s="234"/>
      <c r="C69" s="236"/>
      <c r="D69" s="208"/>
      <c r="E69" s="153" t="s">
        <v>19</v>
      </c>
      <c r="F69" s="158"/>
      <c r="G69" s="152" t="s">
        <v>123</v>
      </c>
      <c r="H69" s="154" t="s">
        <v>134</v>
      </c>
      <c r="I69" s="113" t="s">
        <v>133</v>
      </c>
      <c r="J69" s="139" t="s">
        <v>135</v>
      </c>
      <c r="K69" s="152">
        <v>1</v>
      </c>
      <c r="L69" s="152">
        <v>8</v>
      </c>
      <c r="M69" s="117" t="s">
        <v>136</v>
      </c>
      <c r="N69" s="118" t="s">
        <v>19</v>
      </c>
      <c r="O69" s="133" t="s">
        <v>25</v>
      </c>
      <c r="P69" s="132" t="s">
        <v>127</v>
      </c>
      <c r="Q69" s="146" t="s">
        <v>128</v>
      </c>
      <c r="R69" s="118">
        <v>2</v>
      </c>
      <c r="S69" s="118">
        <v>3</v>
      </c>
      <c r="T69" s="114">
        <f t="shared" si="31"/>
        <v>6</v>
      </c>
      <c r="U69" s="118" t="str">
        <f t="shared" si="32"/>
        <v>(M)</v>
      </c>
      <c r="V69" s="118">
        <v>25</v>
      </c>
      <c r="W69" s="119">
        <f t="shared" si="33"/>
        <v>150</v>
      </c>
      <c r="X69" s="118" t="str">
        <f t="shared" si="34"/>
        <v>II</v>
      </c>
      <c r="Y69" s="149" t="str">
        <f t="shared" si="40"/>
        <v>Aceptable con control específico</v>
      </c>
      <c r="Z69" s="118" t="s">
        <v>15</v>
      </c>
      <c r="AA69" s="118" t="s">
        <v>15</v>
      </c>
      <c r="AB69" s="138" t="s">
        <v>130</v>
      </c>
      <c r="AC69" s="141" t="s">
        <v>131</v>
      </c>
      <c r="AD69" s="138" t="s">
        <v>132</v>
      </c>
    </row>
    <row r="70" spans="1:30" ht="129.75" customHeight="1" x14ac:dyDescent="0.2">
      <c r="A70" s="231"/>
      <c r="B70" s="234"/>
      <c r="C70" s="237"/>
      <c r="D70" s="208"/>
      <c r="E70" s="153" t="s">
        <v>19</v>
      </c>
      <c r="F70" s="158"/>
      <c r="G70" s="152" t="s">
        <v>123</v>
      </c>
      <c r="H70" s="154" t="s">
        <v>138</v>
      </c>
      <c r="I70" s="113" t="s">
        <v>137</v>
      </c>
      <c r="J70" s="148" t="s">
        <v>135</v>
      </c>
      <c r="K70" s="152">
        <v>1</v>
      </c>
      <c r="L70" s="152">
        <v>8</v>
      </c>
      <c r="M70" s="120" t="s">
        <v>129</v>
      </c>
      <c r="N70" s="118" t="s">
        <v>19</v>
      </c>
      <c r="O70" s="133" t="s">
        <v>25</v>
      </c>
      <c r="P70" s="132" t="s">
        <v>127</v>
      </c>
      <c r="Q70" s="146" t="s">
        <v>128</v>
      </c>
      <c r="R70" s="118">
        <v>2</v>
      </c>
      <c r="S70" s="118">
        <v>3</v>
      </c>
      <c r="T70" s="114">
        <f t="shared" si="31"/>
        <v>6</v>
      </c>
      <c r="U70" s="118" t="str">
        <f t="shared" si="32"/>
        <v>(M)</v>
      </c>
      <c r="V70" s="118">
        <v>25</v>
      </c>
      <c r="W70" s="119">
        <f t="shared" si="33"/>
        <v>150</v>
      </c>
      <c r="X70" s="118" t="str">
        <f t="shared" si="34"/>
        <v>II</v>
      </c>
      <c r="Y70" s="149" t="str">
        <f t="shared" si="40"/>
        <v>Aceptable con control específico</v>
      </c>
      <c r="Z70" s="118" t="s">
        <v>15</v>
      </c>
      <c r="AA70" s="118" t="s">
        <v>15</v>
      </c>
      <c r="AB70" s="138" t="s">
        <v>130</v>
      </c>
      <c r="AC70" s="141" t="s">
        <v>131</v>
      </c>
      <c r="AD70" s="138" t="s">
        <v>132</v>
      </c>
    </row>
    <row r="71" spans="1:30" ht="150.75" customHeight="1" x14ac:dyDescent="0.2">
      <c r="A71" s="231"/>
      <c r="B71" s="234"/>
      <c r="C71" s="208" t="s">
        <v>172</v>
      </c>
      <c r="D71" s="208" t="s">
        <v>173</v>
      </c>
      <c r="E71" s="153" t="s">
        <v>19</v>
      </c>
      <c r="F71" s="155"/>
      <c r="G71" s="153" t="s">
        <v>11</v>
      </c>
      <c r="H71" s="153" t="s">
        <v>13</v>
      </c>
      <c r="I71" s="153" t="s">
        <v>12</v>
      </c>
      <c r="J71" s="125" t="s">
        <v>14</v>
      </c>
      <c r="K71" s="152">
        <v>1</v>
      </c>
      <c r="L71" s="152">
        <v>8</v>
      </c>
      <c r="M71" s="131" t="s">
        <v>18</v>
      </c>
      <c r="N71" s="153" t="s">
        <v>19</v>
      </c>
      <c r="O71" s="153" t="s">
        <v>15</v>
      </c>
      <c r="P71" s="131" t="s">
        <v>16</v>
      </c>
      <c r="Q71" s="126" t="s">
        <v>17</v>
      </c>
      <c r="R71" s="153">
        <v>2</v>
      </c>
      <c r="S71" s="153">
        <v>3</v>
      </c>
      <c r="T71" s="114">
        <f>(R71*S71)</f>
        <v>6</v>
      </c>
      <c r="U71" s="118" t="str">
        <f>IF(T71&lt;2,"O",IF(T71&lt;=4,"(B)",IF(T71&lt;=8,"(M)",IF(T71&lt;=20,"(A)","(MA)"))))</f>
        <v>(M)</v>
      </c>
      <c r="V71" s="118">
        <v>25</v>
      </c>
      <c r="W71" s="119">
        <f>T71*V71</f>
        <v>150</v>
      </c>
      <c r="X71" s="118" t="str">
        <f>IF(W71&lt;20,"O",IF(W71&lt;=20,"IV",IF(W71&lt;=120,"III",IF(W71&lt;=500,"II","I"))))</f>
        <v>II</v>
      </c>
      <c r="Y71" s="149" t="str">
        <f t="shared" si="40"/>
        <v>Aceptable con control específico</v>
      </c>
      <c r="Z71" s="153" t="s">
        <v>15</v>
      </c>
      <c r="AA71" s="153" t="s">
        <v>15</v>
      </c>
      <c r="AB71" s="153" t="s">
        <v>15</v>
      </c>
      <c r="AC71" s="128" t="s">
        <v>20</v>
      </c>
      <c r="AD71" s="128" t="s">
        <v>21</v>
      </c>
    </row>
    <row r="72" spans="1:30" ht="73.5" customHeight="1" x14ac:dyDescent="0.2">
      <c r="A72" s="231"/>
      <c r="B72" s="234"/>
      <c r="C72" s="208"/>
      <c r="D72" s="208"/>
      <c r="E72" s="153" t="s">
        <v>19</v>
      </c>
      <c r="F72" s="156"/>
      <c r="G72" s="153" t="s">
        <v>159</v>
      </c>
      <c r="H72" s="132" t="s">
        <v>33</v>
      </c>
      <c r="I72" s="153" t="s">
        <v>32</v>
      </c>
      <c r="J72" s="125" t="s">
        <v>34</v>
      </c>
      <c r="K72" s="152">
        <v>1</v>
      </c>
      <c r="L72" s="152">
        <v>8</v>
      </c>
      <c r="M72" s="131" t="s">
        <v>38</v>
      </c>
      <c r="N72" s="118" t="s">
        <v>19</v>
      </c>
      <c r="O72" s="132" t="s">
        <v>35</v>
      </c>
      <c r="P72" s="147" t="s">
        <v>36</v>
      </c>
      <c r="Q72" s="134" t="s">
        <v>37</v>
      </c>
      <c r="R72" s="153">
        <v>2</v>
      </c>
      <c r="S72" s="153">
        <v>3</v>
      </c>
      <c r="T72" s="114">
        <f t="shared" ref="T72:T84" si="41">(R72*S72)</f>
        <v>6</v>
      </c>
      <c r="U72" s="118" t="str">
        <f t="shared" ref="U72:U84" si="42">IF(T72&lt;2,"O",IF(T72&lt;=4,"(B)",IF(T72&lt;=8,"(M)",IF(T72&lt;=20,"(A)","(MA)"))))</f>
        <v>(M)</v>
      </c>
      <c r="V72" s="118">
        <v>10</v>
      </c>
      <c r="W72" s="119">
        <f t="shared" ref="W72:W84" si="43">T72*V72</f>
        <v>60</v>
      </c>
      <c r="X72" s="118" t="str">
        <f t="shared" ref="X72:X84" si="44">IF(W72&lt;20,"O",IF(W72&lt;=20,"IV",IF(W72&lt;=120,"III",IF(W72&lt;=500,"II","I"))))</f>
        <v>III</v>
      </c>
      <c r="Y72" s="115" t="str">
        <f t="shared" ref="Y72:Y74" si="45">IF(X72="I","No aceptable",IF(X72="II","Aceptableconcontrolespecífico",IF(X72=0,"","Aceptable")))</f>
        <v>Aceptable</v>
      </c>
      <c r="Z72" s="118" t="s">
        <v>15</v>
      </c>
      <c r="AA72" s="118" t="s">
        <v>15</v>
      </c>
      <c r="AB72" s="137" t="s">
        <v>15</v>
      </c>
      <c r="AC72" s="135" t="s">
        <v>39</v>
      </c>
      <c r="AD72" s="135" t="s">
        <v>40</v>
      </c>
    </row>
    <row r="73" spans="1:30" ht="66" customHeight="1" x14ac:dyDescent="0.2">
      <c r="A73" s="231"/>
      <c r="B73" s="234"/>
      <c r="C73" s="208"/>
      <c r="D73" s="208"/>
      <c r="E73" s="153" t="s">
        <v>19</v>
      </c>
      <c r="F73" s="156"/>
      <c r="G73" s="153" t="s">
        <v>159</v>
      </c>
      <c r="H73" s="137" t="s">
        <v>42</v>
      </c>
      <c r="I73" s="113" t="s">
        <v>41</v>
      </c>
      <c r="J73" s="134" t="s">
        <v>43</v>
      </c>
      <c r="K73" s="152">
        <v>1</v>
      </c>
      <c r="L73" s="152">
        <v>8</v>
      </c>
      <c r="M73" s="120" t="s">
        <v>47</v>
      </c>
      <c r="N73" s="118" t="s">
        <v>19</v>
      </c>
      <c r="O73" s="147" t="s">
        <v>44</v>
      </c>
      <c r="P73" s="134" t="s">
        <v>45</v>
      </c>
      <c r="Q73" s="134" t="s">
        <v>46</v>
      </c>
      <c r="R73" s="118">
        <v>2</v>
      </c>
      <c r="S73" s="118">
        <v>2</v>
      </c>
      <c r="T73" s="114">
        <f t="shared" si="41"/>
        <v>4</v>
      </c>
      <c r="U73" s="118" t="str">
        <f t="shared" si="42"/>
        <v>(B)</v>
      </c>
      <c r="V73" s="118">
        <v>10</v>
      </c>
      <c r="W73" s="119">
        <f t="shared" si="43"/>
        <v>40</v>
      </c>
      <c r="X73" s="118" t="str">
        <f t="shared" si="44"/>
        <v>III</v>
      </c>
      <c r="Y73" s="115" t="str">
        <f t="shared" si="45"/>
        <v>Aceptable</v>
      </c>
      <c r="Z73" s="153" t="s">
        <v>15</v>
      </c>
      <c r="AA73" s="118" t="s">
        <v>15</v>
      </c>
      <c r="AB73" s="138" t="s">
        <v>48</v>
      </c>
      <c r="AC73" s="138" t="s">
        <v>49</v>
      </c>
      <c r="AD73" s="138" t="s">
        <v>50</v>
      </c>
    </row>
    <row r="74" spans="1:30" ht="93.75" customHeight="1" x14ac:dyDescent="0.2">
      <c r="A74" s="231"/>
      <c r="B74" s="234"/>
      <c r="C74" s="208"/>
      <c r="D74" s="208"/>
      <c r="E74" s="153" t="s">
        <v>19</v>
      </c>
      <c r="F74" s="156"/>
      <c r="G74" s="152" t="s">
        <v>174</v>
      </c>
      <c r="H74" s="137" t="s">
        <v>162</v>
      </c>
      <c r="I74" s="113" t="s">
        <v>161</v>
      </c>
      <c r="J74" s="134" t="s">
        <v>175</v>
      </c>
      <c r="K74" s="152">
        <v>1</v>
      </c>
      <c r="L74" s="152">
        <v>8</v>
      </c>
      <c r="M74" s="117" t="s">
        <v>166</v>
      </c>
      <c r="N74" s="118" t="s">
        <v>19</v>
      </c>
      <c r="O74" s="142" t="s">
        <v>25</v>
      </c>
      <c r="P74" s="151" t="s">
        <v>164</v>
      </c>
      <c r="Q74" s="143" t="s">
        <v>165</v>
      </c>
      <c r="R74" s="118">
        <v>2</v>
      </c>
      <c r="S74" s="118">
        <v>4</v>
      </c>
      <c r="T74" s="114">
        <f t="shared" si="41"/>
        <v>8</v>
      </c>
      <c r="U74" s="118" t="str">
        <f t="shared" si="42"/>
        <v>(M)</v>
      </c>
      <c r="V74" s="118">
        <v>10</v>
      </c>
      <c r="W74" s="119">
        <f t="shared" si="43"/>
        <v>80</v>
      </c>
      <c r="X74" s="118" t="str">
        <f t="shared" si="44"/>
        <v>III</v>
      </c>
      <c r="Y74" s="115" t="str">
        <f t="shared" si="45"/>
        <v>Aceptable</v>
      </c>
      <c r="Z74" s="118" t="s">
        <v>15</v>
      </c>
      <c r="AA74" s="118" t="s">
        <v>15</v>
      </c>
      <c r="AB74" s="137" t="s">
        <v>25</v>
      </c>
      <c r="AC74" s="135" t="s">
        <v>167</v>
      </c>
      <c r="AD74" s="144" t="s">
        <v>168</v>
      </c>
    </row>
    <row r="75" spans="1:30" ht="129.75" customHeight="1" x14ac:dyDescent="0.2">
      <c r="A75" s="231"/>
      <c r="B75" s="234"/>
      <c r="C75" s="208"/>
      <c r="D75" s="208"/>
      <c r="E75" s="153" t="s">
        <v>19</v>
      </c>
      <c r="F75" s="156"/>
      <c r="G75" s="153" t="s">
        <v>51</v>
      </c>
      <c r="H75" s="137" t="s">
        <v>53</v>
      </c>
      <c r="I75" s="113" t="s">
        <v>142</v>
      </c>
      <c r="J75" s="134" t="s">
        <v>54</v>
      </c>
      <c r="K75" s="152">
        <v>1</v>
      </c>
      <c r="L75" s="152">
        <v>8</v>
      </c>
      <c r="M75" s="120" t="s">
        <v>57</v>
      </c>
      <c r="N75" s="118" t="s">
        <v>19</v>
      </c>
      <c r="O75" s="152" t="s">
        <v>25</v>
      </c>
      <c r="P75" s="134" t="s">
        <v>55</v>
      </c>
      <c r="Q75" s="134" t="s">
        <v>56</v>
      </c>
      <c r="R75" s="118">
        <v>2</v>
      </c>
      <c r="S75" s="118">
        <v>3</v>
      </c>
      <c r="T75" s="114">
        <f t="shared" si="41"/>
        <v>6</v>
      </c>
      <c r="U75" s="118" t="str">
        <f t="shared" si="42"/>
        <v>(M)</v>
      </c>
      <c r="V75" s="118">
        <v>25</v>
      </c>
      <c r="W75" s="119">
        <f t="shared" si="43"/>
        <v>150</v>
      </c>
      <c r="X75" s="118" t="str">
        <f t="shared" si="44"/>
        <v>II</v>
      </c>
      <c r="Y75" s="149" t="str">
        <f t="shared" ref="Y75:Y76" si="46">IF(X75="I","No aceptable",IF(X75="II","Aceptable con control específico",IF(X75=0,"","Aceptable")))</f>
        <v>Aceptable con control específico</v>
      </c>
      <c r="Z75" s="118" t="s">
        <v>15</v>
      </c>
      <c r="AA75" s="118" t="s">
        <v>15</v>
      </c>
      <c r="AB75" s="118" t="s">
        <v>25</v>
      </c>
      <c r="AC75" s="135" t="s">
        <v>58</v>
      </c>
      <c r="AD75" s="135" t="s">
        <v>59</v>
      </c>
    </row>
    <row r="76" spans="1:30" ht="184.5" customHeight="1" x14ac:dyDescent="0.2">
      <c r="A76" s="231"/>
      <c r="B76" s="234"/>
      <c r="C76" s="208"/>
      <c r="D76" s="208"/>
      <c r="E76" s="153" t="s">
        <v>19</v>
      </c>
      <c r="F76" s="156"/>
      <c r="G76" s="153" t="s">
        <v>51</v>
      </c>
      <c r="H76" s="137" t="s">
        <v>53</v>
      </c>
      <c r="I76" s="152" t="s">
        <v>52</v>
      </c>
      <c r="J76" s="134" t="s">
        <v>54</v>
      </c>
      <c r="K76" s="152">
        <v>1</v>
      </c>
      <c r="L76" s="152">
        <v>8</v>
      </c>
      <c r="M76" s="120" t="s">
        <v>57</v>
      </c>
      <c r="N76" s="118" t="s">
        <v>19</v>
      </c>
      <c r="O76" s="152" t="s">
        <v>25</v>
      </c>
      <c r="P76" s="134" t="s">
        <v>55</v>
      </c>
      <c r="Q76" s="134" t="s">
        <v>141</v>
      </c>
      <c r="R76" s="118">
        <v>2</v>
      </c>
      <c r="S76" s="118">
        <v>3</v>
      </c>
      <c r="T76" s="114">
        <f t="shared" si="41"/>
        <v>6</v>
      </c>
      <c r="U76" s="118" t="str">
        <f t="shared" si="42"/>
        <v>(M)</v>
      </c>
      <c r="V76" s="118">
        <v>25</v>
      </c>
      <c r="W76" s="119">
        <f t="shared" si="43"/>
        <v>150</v>
      </c>
      <c r="X76" s="118" t="str">
        <f t="shared" si="44"/>
        <v>II</v>
      </c>
      <c r="Y76" s="149" t="str">
        <f t="shared" si="46"/>
        <v>Aceptable con control específico</v>
      </c>
      <c r="Z76" s="118" t="s">
        <v>15</v>
      </c>
      <c r="AA76" s="118" t="s">
        <v>15</v>
      </c>
      <c r="AB76" s="118" t="s">
        <v>25</v>
      </c>
      <c r="AC76" s="135" t="s">
        <v>58</v>
      </c>
      <c r="AD76" s="135" t="s">
        <v>59</v>
      </c>
    </row>
    <row r="77" spans="1:30" ht="129.75" customHeight="1" x14ac:dyDescent="0.2">
      <c r="A77" s="231"/>
      <c r="B77" s="234"/>
      <c r="C77" s="208"/>
      <c r="D77" s="208"/>
      <c r="E77" s="153" t="s">
        <v>19</v>
      </c>
      <c r="F77" s="156"/>
      <c r="G77" s="152" t="s">
        <v>176</v>
      </c>
      <c r="H77" s="137" t="s">
        <v>62</v>
      </c>
      <c r="I77" s="113" t="s">
        <v>61</v>
      </c>
      <c r="J77" s="134" t="s">
        <v>63</v>
      </c>
      <c r="K77" s="152">
        <v>1</v>
      </c>
      <c r="L77" s="152">
        <v>8</v>
      </c>
      <c r="M77" s="117" t="s">
        <v>64</v>
      </c>
      <c r="N77" s="118" t="s">
        <v>19</v>
      </c>
      <c r="O77" s="152" t="s">
        <v>15</v>
      </c>
      <c r="P77" s="152" t="s">
        <v>15</v>
      </c>
      <c r="Q77" s="152" t="s">
        <v>15</v>
      </c>
      <c r="R77" s="118">
        <v>2</v>
      </c>
      <c r="S77" s="118">
        <v>4</v>
      </c>
      <c r="T77" s="114">
        <f t="shared" si="41"/>
        <v>8</v>
      </c>
      <c r="U77" s="118" t="str">
        <f t="shared" si="42"/>
        <v>(M)</v>
      </c>
      <c r="V77" s="118">
        <v>10</v>
      </c>
      <c r="W77" s="119">
        <f t="shared" si="43"/>
        <v>80</v>
      </c>
      <c r="X77" s="118" t="str">
        <f t="shared" si="44"/>
        <v>III</v>
      </c>
      <c r="Y77" s="115" t="str">
        <f t="shared" ref="Y77" si="47">IF(X77="I","No aceptable",IF(X77="II","Aceptableconcontrolespecífico",IF(X77=0,"","Aceptable")))</f>
        <v>Aceptable</v>
      </c>
      <c r="Z77" s="118" t="s">
        <v>15</v>
      </c>
      <c r="AA77" s="118" t="s">
        <v>15</v>
      </c>
      <c r="AB77" s="159" t="s">
        <v>25</v>
      </c>
      <c r="AC77" s="134" t="s">
        <v>66</v>
      </c>
      <c r="AD77" s="134" t="s">
        <v>67</v>
      </c>
    </row>
    <row r="78" spans="1:30" ht="129.75" customHeight="1" x14ac:dyDescent="0.2">
      <c r="A78" s="231"/>
      <c r="B78" s="234"/>
      <c r="C78" s="208"/>
      <c r="D78" s="208"/>
      <c r="E78" s="153" t="s">
        <v>19</v>
      </c>
      <c r="F78" s="156"/>
      <c r="G78" s="152" t="s">
        <v>176</v>
      </c>
      <c r="H78" s="154" t="s">
        <v>69</v>
      </c>
      <c r="I78" s="113" t="s">
        <v>68</v>
      </c>
      <c r="J78" s="134" t="s">
        <v>70</v>
      </c>
      <c r="K78" s="152">
        <v>1</v>
      </c>
      <c r="L78" s="152">
        <v>8</v>
      </c>
      <c r="M78" s="117" t="s">
        <v>143</v>
      </c>
      <c r="N78" s="118" t="s">
        <v>19</v>
      </c>
      <c r="O78" s="152" t="s">
        <v>15</v>
      </c>
      <c r="P78" s="152" t="s">
        <v>15</v>
      </c>
      <c r="Q78" s="152" t="s">
        <v>15</v>
      </c>
      <c r="R78" s="118">
        <v>2</v>
      </c>
      <c r="S78" s="118">
        <v>3</v>
      </c>
      <c r="T78" s="114">
        <f t="shared" si="41"/>
        <v>6</v>
      </c>
      <c r="U78" s="118" t="str">
        <f t="shared" si="42"/>
        <v>(M)</v>
      </c>
      <c r="V78" s="118">
        <v>25</v>
      </c>
      <c r="W78" s="119">
        <f t="shared" si="43"/>
        <v>150</v>
      </c>
      <c r="X78" s="118" t="str">
        <f t="shared" si="44"/>
        <v>II</v>
      </c>
      <c r="Y78" s="149" t="str">
        <f t="shared" ref="Y78:Y79" si="48">IF(X78="I","No aceptable",IF(X78="II","Aceptable con control específico",IF(X78=0,"","Aceptable")))</f>
        <v>Aceptable con control específico</v>
      </c>
      <c r="Z78" s="118" t="s">
        <v>15</v>
      </c>
      <c r="AA78" s="118" t="s">
        <v>15</v>
      </c>
      <c r="AB78" s="118" t="s">
        <v>15</v>
      </c>
      <c r="AC78" s="134" t="s">
        <v>144</v>
      </c>
      <c r="AD78" s="134" t="s">
        <v>73</v>
      </c>
    </row>
    <row r="79" spans="1:30" ht="129.75" customHeight="1" x14ac:dyDescent="0.2">
      <c r="A79" s="231"/>
      <c r="B79" s="234"/>
      <c r="C79" s="208"/>
      <c r="D79" s="208"/>
      <c r="E79" s="153" t="s">
        <v>19</v>
      </c>
      <c r="F79" s="156"/>
      <c r="G79" s="152" t="s">
        <v>74</v>
      </c>
      <c r="H79" s="121" t="s">
        <v>178</v>
      </c>
      <c r="I79" s="113" t="s">
        <v>177</v>
      </c>
      <c r="J79" s="134" t="s">
        <v>94</v>
      </c>
      <c r="K79" s="152">
        <v>1</v>
      </c>
      <c r="L79" s="152">
        <v>8</v>
      </c>
      <c r="M79" s="117" t="s">
        <v>146</v>
      </c>
      <c r="N79" s="118" t="s">
        <v>19</v>
      </c>
      <c r="O79" s="142" t="s">
        <v>25</v>
      </c>
      <c r="P79" s="134" t="s">
        <v>179</v>
      </c>
      <c r="Q79" s="134" t="s">
        <v>180</v>
      </c>
      <c r="R79" s="118">
        <v>2</v>
      </c>
      <c r="S79" s="118">
        <v>4</v>
      </c>
      <c r="T79" s="114">
        <f t="shared" si="41"/>
        <v>8</v>
      </c>
      <c r="U79" s="118" t="str">
        <f t="shared" si="42"/>
        <v>(M)</v>
      </c>
      <c r="V79" s="118">
        <v>25</v>
      </c>
      <c r="W79" s="119">
        <f t="shared" si="43"/>
        <v>200</v>
      </c>
      <c r="X79" s="118" t="str">
        <f t="shared" si="44"/>
        <v>II</v>
      </c>
      <c r="Y79" s="149" t="str">
        <f t="shared" si="48"/>
        <v>Aceptable con control específico</v>
      </c>
      <c r="Z79" s="137" t="s">
        <v>15</v>
      </c>
      <c r="AA79" s="137" t="s">
        <v>15</v>
      </c>
      <c r="AB79" s="137" t="s">
        <v>25</v>
      </c>
      <c r="AC79" s="138" t="s">
        <v>181</v>
      </c>
      <c r="AD79" s="138" t="s">
        <v>182</v>
      </c>
    </row>
    <row r="80" spans="1:30" ht="129.75" customHeight="1" x14ac:dyDescent="0.2">
      <c r="A80" s="231"/>
      <c r="B80" s="234"/>
      <c r="C80" s="208"/>
      <c r="D80" s="208"/>
      <c r="E80" s="153" t="s">
        <v>19</v>
      </c>
      <c r="F80" s="156"/>
      <c r="G80" s="152" t="s">
        <v>74</v>
      </c>
      <c r="H80" s="154" t="s">
        <v>110</v>
      </c>
      <c r="I80" s="113" t="s">
        <v>109</v>
      </c>
      <c r="J80" s="139" t="s">
        <v>111</v>
      </c>
      <c r="K80" s="152">
        <v>1</v>
      </c>
      <c r="L80" s="152">
        <v>8</v>
      </c>
      <c r="M80" s="117" t="s">
        <v>112</v>
      </c>
      <c r="N80" s="118" t="s">
        <v>19</v>
      </c>
      <c r="O80" s="133" t="s">
        <v>25</v>
      </c>
      <c r="P80" s="133" t="s">
        <v>25</v>
      </c>
      <c r="Q80" s="133" t="s">
        <v>25</v>
      </c>
      <c r="R80" s="118">
        <v>2</v>
      </c>
      <c r="S80" s="118">
        <v>3</v>
      </c>
      <c r="T80" s="114">
        <f t="shared" si="41"/>
        <v>6</v>
      </c>
      <c r="U80" s="118" t="str">
        <f t="shared" si="42"/>
        <v>(M)</v>
      </c>
      <c r="V80" s="118">
        <v>10</v>
      </c>
      <c r="W80" s="119">
        <f t="shared" si="43"/>
        <v>60</v>
      </c>
      <c r="X80" s="118" t="str">
        <f t="shared" si="44"/>
        <v>III</v>
      </c>
      <c r="Y80" s="115" t="str">
        <f t="shared" ref="Y80" si="49">IF(X80="I","No aceptable",IF(X80="II","Aceptableconcontrolespecífico",IF(X80=0,"","Aceptable")))</f>
        <v>Aceptable</v>
      </c>
      <c r="Z80" s="137" t="s">
        <v>15</v>
      </c>
      <c r="AA80" s="137" t="s">
        <v>15</v>
      </c>
      <c r="AB80" s="123" t="s">
        <v>25</v>
      </c>
      <c r="AC80" s="138" t="s">
        <v>113</v>
      </c>
      <c r="AD80" s="132" t="s">
        <v>114</v>
      </c>
    </row>
    <row r="81" spans="1:30" ht="129.75" customHeight="1" x14ac:dyDescent="0.2">
      <c r="A81" s="231"/>
      <c r="B81" s="234"/>
      <c r="C81" s="208"/>
      <c r="D81" s="208"/>
      <c r="E81" s="153" t="s">
        <v>19</v>
      </c>
      <c r="F81" s="156"/>
      <c r="G81" s="152" t="s">
        <v>74</v>
      </c>
      <c r="H81" s="137" t="s">
        <v>116</v>
      </c>
      <c r="I81" s="113" t="s">
        <v>115</v>
      </c>
      <c r="J81" s="138" t="s">
        <v>117</v>
      </c>
      <c r="K81" s="152">
        <v>1</v>
      </c>
      <c r="L81" s="152">
        <v>8</v>
      </c>
      <c r="M81" s="117" t="s">
        <v>120</v>
      </c>
      <c r="N81" s="118" t="s">
        <v>19</v>
      </c>
      <c r="O81" s="137" t="s">
        <v>25</v>
      </c>
      <c r="P81" s="138" t="s">
        <v>118</v>
      </c>
      <c r="Q81" s="138" t="s">
        <v>119</v>
      </c>
      <c r="R81" s="118">
        <v>2</v>
      </c>
      <c r="S81" s="118">
        <v>3</v>
      </c>
      <c r="T81" s="114">
        <f t="shared" si="41"/>
        <v>6</v>
      </c>
      <c r="U81" s="118" t="str">
        <f t="shared" si="42"/>
        <v>(M)</v>
      </c>
      <c r="V81" s="118">
        <v>25</v>
      </c>
      <c r="W81" s="119">
        <f t="shared" si="43"/>
        <v>150</v>
      </c>
      <c r="X81" s="118" t="str">
        <f t="shared" si="44"/>
        <v>II</v>
      </c>
      <c r="Y81" s="149" t="str">
        <f t="shared" ref="Y81:Y86" si="50">IF(X81="I","No aceptable",IF(X81="II","Aceptable con control específico",IF(X81=0,"","Aceptable")))</f>
        <v>Aceptable con control específico</v>
      </c>
      <c r="Z81" s="153" t="s">
        <v>15</v>
      </c>
      <c r="AA81" s="153" t="s">
        <v>15</v>
      </c>
      <c r="AB81" s="137" t="s">
        <v>25</v>
      </c>
      <c r="AC81" s="138" t="s">
        <v>121</v>
      </c>
      <c r="AD81" s="138" t="s">
        <v>122</v>
      </c>
    </row>
    <row r="82" spans="1:30" ht="129.75" customHeight="1" x14ac:dyDescent="0.2">
      <c r="A82" s="231"/>
      <c r="B82" s="234"/>
      <c r="C82" s="208"/>
      <c r="D82" s="208"/>
      <c r="E82" s="153" t="s">
        <v>19</v>
      </c>
      <c r="F82" s="156"/>
      <c r="G82" s="152" t="s">
        <v>123</v>
      </c>
      <c r="H82" s="154" t="s">
        <v>125</v>
      </c>
      <c r="I82" s="113" t="s">
        <v>124</v>
      </c>
      <c r="J82" s="148" t="s">
        <v>126</v>
      </c>
      <c r="K82" s="152">
        <v>1</v>
      </c>
      <c r="L82" s="152">
        <v>8</v>
      </c>
      <c r="M82" s="120" t="s">
        <v>129</v>
      </c>
      <c r="N82" s="118" t="s">
        <v>19</v>
      </c>
      <c r="O82" s="133" t="s">
        <v>25</v>
      </c>
      <c r="P82" s="132" t="s">
        <v>127</v>
      </c>
      <c r="Q82" s="146" t="s">
        <v>128</v>
      </c>
      <c r="R82" s="118">
        <v>2</v>
      </c>
      <c r="S82" s="118">
        <v>2</v>
      </c>
      <c r="T82" s="114">
        <f t="shared" si="41"/>
        <v>4</v>
      </c>
      <c r="U82" s="118" t="str">
        <f t="shared" si="42"/>
        <v>(B)</v>
      </c>
      <c r="V82" s="118">
        <v>60</v>
      </c>
      <c r="W82" s="119">
        <f t="shared" si="43"/>
        <v>240</v>
      </c>
      <c r="X82" s="118" t="str">
        <f t="shared" si="44"/>
        <v>II</v>
      </c>
      <c r="Y82" s="149" t="str">
        <f t="shared" si="50"/>
        <v>Aceptable con control específico</v>
      </c>
      <c r="Z82" s="118" t="s">
        <v>15</v>
      </c>
      <c r="AA82" s="118" t="s">
        <v>15</v>
      </c>
      <c r="AB82" s="138" t="s">
        <v>130</v>
      </c>
      <c r="AC82" s="141" t="s">
        <v>131</v>
      </c>
      <c r="AD82" s="138" t="s">
        <v>132</v>
      </c>
    </row>
    <row r="83" spans="1:30" ht="129.75" customHeight="1" x14ac:dyDescent="0.2">
      <c r="A83" s="231"/>
      <c r="B83" s="234"/>
      <c r="C83" s="208"/>
      <c r="D83" s="208"/>
      <c r="E83" s="153" t="s">
        <v>19</v>
      </c>
      <c r="F83" s="156"/>
      <c r="G83" s="152" t="s">
        <v>123</v>
      </c>
      <c r="H83" s="154" t="s">
        <v>134</v>
      </c>
      <c r="I83" s="113" t="s">
        <v>133</v>
      </c>
      <c r="J83" s="139" t="s">
        <v>135</v>
      </c>
      <c r="K83" s="152">
        <v>1</v>
      </c>
      <c r="L83" s="152">
        <v>8</v>
      </c>
      <c r="M83" s="117" t="s">
        <v>136</v>
      </c>
      <c r="N83" s="118" t="s">
        <v>19</v>
      </c>
      <c r="O83" s="133" t="s">
        <v>25</v>
      </c>
      <c r="P83" s="132" t="s">
        <v>127</v>
      </c>
      <c r="Q83" s="146" t="s">
        <v>128</v>
      </c>
      <c r="R83" s="118">
        <v>2</v>
      </c>
      <c r="S83" s="118">
        <v>3</v>
      </c>
      <c r="T83" s="114">
        <f t="shared" si="41"/>
        <v>6</v>
      </c>
      <c r="U83" s="118" t="str">
        <f t="shared" si="42"/>
        <v>(M)</v>
      </c>
      <c r="V83" s="118">
        <v>25</v>
      </c>
      <c r="W83" s="119">
        <f t="shared" si="43"/>
        <v>150</v>
      </c>
      <c r="X83" s="118" t="str">
        <f t="shared" si="44"/>
        <v>II</v>
      </c>
      <c r="Y83" s="149" t="str">
        <f t="shared" si="50"/>
        <v>Aceptable con control específico</v>
      </c>
      <c r="Z83" s="118" t="s">
        <v>15</v>
      </c>
      <c r="AA83" s="118" t="s">
        <v>15</v>
      </c>
      <c r="AB83" s="138" t="s">
        <v>130</v>
      </c>
      <c r="AC83" s="141" t="s">
        <v>131</v>
      </c>
      <c r="AD83" s="138" t="s">
        <v>132</v>
      </c>
    </row>
    <row r="84" spans="1:30" ht="129.75" customHeight="1" x14ac:dyDescent="0.2">
      <c r="A84" s="231"/>
      <c r="B84" s="234"/>
      <c r="C84" s="208"/>
      <c r="D84" s="208"/>
      <c r="E84" s="153" t="s">
        <v>19</v>
      </c>
      <c r="F84" s="156"/>
      <c r="G84" s="152" t="s">
        <v>123</v>
      </c>
      <c r="H84" s="154" t="s">
        <v>138</v>
      </c>
      <c r="I84" s="113" t="s">
        <v>137</v>
      </c>
      <c r="J84" s="148" t="s">
        <v>135</v>
      </c>
      <c r="K84" s="152">
        <v>1</v>
      </c>
      <c r="L84" s="152">
        <v>8</v>
      </c>
      <c r="M84" s="120" t="s">
        <v>129</v>
      </c>
      <c r="N84" s="118" t="s">
        <v>19</v>
      </c>
      <c r="O84" s="133" t="s">
        <v>25</v>
      </c>
      <c r="P84" s="132" t="s">
        <v>127</v>
      </c>
      <c r="Q84" s="146" t="s">
        <v>128</v>
      </c>
      <c r="R84" s="118">
        <v>2</v>
      </c>
      <c r="S84" s="118">
        <v>3</v>
      </c>
      <c r="T84" s="114">
        <f t="shared" si="41"/>
        <v>6</v>
      </c>
      <c r="U84" s="118" t="str">
        <f t="shared" si="42"/>
        <v>(M)</v>
      </c>
      <c r="V84" s="118">
        <v>25</v>
      </c>
      <c r="W84" s="119">
        <f t="shared" si="43"/>
        <v>150</v>
      </c>
      <c r="X84" s="118" t="str">
        <f t="shared" si="44"/>
        <v>II</v>
      </c>
      <c r="Y84" s="149" t="str">
        <f t="shared" si="50"/>
        <v>Aceptable con control específico</v>
      </c>
      <c r="Z84" s="118" t="s">
        <v>15</v>
      </c>
      <c r="AA84" s="118" t="s">
        <v>15</v>
      </c>
      <c r="AB84" s="138" t="s">
        <v>130</v>
      </c>
      <c r="AC84" s="141" t="s">
        <v>131</v>
      </c>
      <c r="AD84" s="138" t="s">
        <v>132</v>
      </c>
    </row>
    <row r="85" spans="1:30" ht="150.75" customHeight="1" x14ac:dyDescent="0.2">
      <c r="A85" s="231"/>
      <c r="B85" s="234"/>
      <c r="C85" s="208" t="s">
        <v>183</v>
      </c>
      <c r="D85" s="208" t="s">
        <v>184</v>
      </c>
      <c r="E85" s="153" t="s">
        <v>19</v>
      </c>
      <c r="F85" s="156"/>
      <c r="G85" s="153" t="s">
        <v>11</v>
      </c>
      <c r="H85" s="153" t="s">
        <v>13</v>
      </c>
      <c r="I85" s="153" t="s">
        <v>12</v>
      </c>
      <c r="J85" s="125" t="s">
        <v>14</v>
      </c>
      <c r="K85" s="152">
        <v>1</v>
      </c>
      <c r="L85" s="152">
        <v>8</v>
      </c>
      <c r="M85" s="131" t="s">
        <v>18</v>
      </c>
      <c r="N85" s="153" t="s">
        <v>19</v>
      </c>
      <c r="O85" s="153" t="s">
        <v>15</v>
      </c>
      <c r="P85" s="131" t="s">
        <v>16</v>
      </c>
      <c r="Q85" s="126" t="s">
        <v>17</v>
      </c>
      <c r="R85" s="153">
        <v>2</v>
      </c>
      <c r="S85" s="153">
        <v>3</v>
      </c>
      <c r="T85" s="114">
        <f>(R85*S85)</f>
        <v>6</v>
      </c>
      <c r="U85" s="118" t="str">
        <f>IF(T85&lt;2,"O",IF(T85&lt;=4,"(B)",IF(T85&lt;=8,"(M)",IF(T85&lt;=20,"(A)","(MA)"))))</f>
        <v>(M)</v>
      </c>
      <c r="V85" s="118">
        <v>25</v>
      </c>
      <c r="W85" s="119">
        <f>T85*V85</f>
        <v>150</v>
      </c>
      <c r="X85" s="118" t="str">
        <f>IF(W85&lt;20,"O",IF(W85&lt;=20,"IV",IF(W85&lt;=120,"III",IF(W85&lt;=500,"II","I"))))</f>
        <v>II</v>
      </c>
      <c r="Y85" s="149" t="str">
        <f t="shared" si="50"/>
        <v>Aceptable con control específico</v>
      </c>
      <c r="Z85" s="153" t="s">
        <v>15</v>
      </c>
      <c r="AA85" s="153" t="s">
        <v>15</v>
      </c>
      <c r="AB85" s="153" t="s">
        <v>15</v>
      </c>
      <c r="AC85" s="128" t="s">
        <v>20</v>
      </c>
      <c r="AD85" s="128" t="s">
        <v>21</v>
      </c>
    </row>
    <row r="86" spans="1:30" ht="77.25" customHeight="1" x14ac:dyDescent="0.2">
      <c r="A86" s="231"/>
      <c r="B86" s="234"/>
      <c r="C86" s="208"/>
      <c r="D86" s="208"/>
      <c r="E86" s="153" t="s">
        <v>19</v>
      </c>
      <c r="F86" s="156"/>
      <c r="G86" s="153" t="s">
        <v>11</v>
      </c>
      <c r="H86" s="153" t="s">
        <v>152</v>
      </c>
      <c r="I86" s="153" t="s">
        <v>151</v>
      </c>
      <c r="J86" s="138" t="s">
        <v>185</v>
      </c>
      <c r="K86" s="152">
        <v>1</v>
      </c>
      <c r="L86" s="152">
        <v>8</v>
      </c>
      <c r="M86" s="131" t="s">
        <v>156</v>
      </c>
      <c r="N86" s="153" t="s">
        <v>19</v>
      </c>
      <c r="O86" s="133" t="s">
        <v>25</v>
      </c>
      <c r="P86" s="138" t="s">
        <v>154</v>
      </c>
      <c r="Q86" s="138" t="s">
        <v>155</v>
      </c>
      <c r="R86" s="153">
        <v>2</v>
      </c>
      <c r="S86" s="153">
        <v>3</v>
      </c>
      <c r="T86" s="114">
        <f t="shared" ref="T86:T98" si="51">(R86*S86)</f>
        <v>6</v>
      </c>
      <c r="U86" s="118" t="str">
        <f t="shared" ref="U86:U98" si="52">IF(T86&lt;2,"O",IF(T86&lt;=4,"(B)",IF(T86&lt;=8,"(M)",IF(T86&lt;=20,"(A)","(MA)"))))</f>
        <v>(M)</v>
      </c>
      <c r="V86" s="118">
        <v>25</v>
      </c>
      <c r="W86" s="119">
        <f t="shared" ref="W86:W98" si="53">T86*V86</f>
        <v>150</v>
      </c>
      <c r="X86" s="118" t="str">
        <f t="shared" ref="X86:X98" si="54">IF(W86&lt;20,"O",IF(W86&lt;=20,"IV",IF(W86&lt;=120,"III",IF(W86&lt;=500,"II","I"))))</f>
        <v>II</v>
      </c>
      <c r="Y86" s="149" t="str">
        <f t="shared" si="50"/>
        <v>Aceptable con control específico</v>
      </c>
      <c r="Z86" s="153" t="s">
        <v>15</v>
      </c>
      <c r="AA86" s="153" t="s">
        <v>15</v>
      </c>
      <c r="AB86" s="137" t="s">
        <v>25</v>
      </c>
      <c r="AC86" s="138" t="s">
        <v>157</v>
      </c>
      <c r="AD86" s="138" t="s">
        <v>158</v>
      </c>
    </row>
    <row r="87" spans="1:30" ht="73.5" customHeight="1" x14ac:dyDescent="0.2">
      <c r="A87" s="231"/>
      <c r="B87" s="234"/>
      <c r="C87" s="208"/>
      <c r="D87" s="208"/>
      <c r="E87" s="153" t="s">
        <v>19</v>
      </c>
      <c r="F87" s="156"/>
      <c r="G87" s="153" t="s">
        <v>31</v>
      </c>
      <c r="H87" s="132" t="s">
        <v>33</v>
      </c>
      <c r="I87" s="153" t="s">
        <v>32</v>
      </c>
      <c r="J87" s="125" t="s">
        <v>34</v>
      </c>
      <c r="K87" s="152">
        <v>1</v>
      </c>
      <c r="L87" s="152">
        <v>8</v>
      </c>
      <c r="M87" s="131" t="s">
        <v>38</v>
      </c>
      <c r="N87" s="118" t="s">
        <v>19</v>
      </c>
      <c r="O87" s="132" t="s">
        <v>35</v>
      </c>
      <c r="P87" s="147" t="s">
        <v>36</v>
      </c>
      <c r="Q87" s="134" t="s">
        <v>37</v>
      </c>
      <c r="R87" s="153">
        <v>2</v>
      </c>
      <c r="S87" s="153">
        <v>3</v>
      </c>
      <c r="T87" s="114">
        <f t="shared" si="51"/>
        <v>6</v>
      </c>
      <c r="U87" s="118" t="str">
        <f t="shared" si="52"/>
        <v>(M)</v>
      </c>
      <c r="V87" s="118">
        <v>10</v>
      </c>
      <c r="W87" s="119">
        <f t="shared" si="53"/>
        <v>60</v>
      </c>
      <c r="X87" s="118" t="str">
        <f t="shared" si="54"/>
        <v>III</v>
      </c>
      <c r="Y87" s="115" t="str">
        <f t="shared" ref="Y87" si="55">IF(X87="I","No aceptable",IF(X87="II","Aceptableconcontrolespecífico",IF(X87=0,"","Aceptable")))</f>
        <v>Aceptable</v>
      </c>
      <c r="Z87" s="118" t="s">
        <v>15</v>
      </c>
      <c r="AA87" s="118" t="s">
        <v>15</v>
      </c>
      <c r="AB87" s="137" t="s">
        <v>15</v>
      </c>
      <c r="AC87" s="135" t="s">
        <v>39</v>
      </c>
      <c r="AD87" s="135" t="s">
        <v>40</v>
      </c>
    </row>
    <row r="88" spans="1:30" ht="75.75" customHeight="1" x14ac:dyDescent="0.2">
      <c r="A88" s="231"/>
      <c r="B88" s="234"/>
      <c r="C88" s="208"/>
      <c r="D88" s="208"/>
      <c r="E88" s="153" t="s">
        <v>19</v>
      </c>
      <c r="F88" s="156"/>
      <c r="G88" s="153" t="s">
        <v>31</v>
      </c>
      <c r="H88" s="137" t="s">
        <v>187</v>
      </c>
      <c r="I88" s="153" t="s">
        <v>186</v>
      </c>
      <c r="J88" s="134" t="s">
        <v>188</v>
      </c>
      <c r="K88" s="152">
        <v>1</v>
      </c>
      <c r="L88" s="152">
        <v>8</v>
      </c>
      <c r="M88" s="117" t="s">
        <v>190</v>
      </c>
      <c r="N88" s="118" t="s">
        <v>19</v>
      </c>
      <c r="O88" s="152" t="s">
        <v>25</v>
      </c>
      <c r="P88" s="152" t="s">
        <v>25</v>
      </c>
      <c r="Q88" s="116" t="s">
        <v>189</v>
      </c>
      <c r="R88" s="118">
        <v>2</v>
      </c>
      <c r="S88" s="118">
        <v>4</v>
      </c>
      <c r="T88" s="114">
        <f t="shared" si="51"/>
        <v>8</v>
      </c>
      <c r="U88" s="118" t="str">
        <f t="shared" si="52"/>
        <v>(M)</v>
      </c>
      <c r="V88" s="118">
        <v>25</v>
      </c>
      <c r="W88" s="119">
        <f t="shared" si="53"/>
        <v>200</v>
      </c>
      <c r="X88" s="118" t="str">
        <f t="shared" si="54"/>
        <v>II</v>
      </c>
      <c r="Y88" s="149" t="str">
        <f>IF(X88="I","No aceptable",IF(X88="II","Aceptable con control específico",IF(X88=0,"","Aceptable")))</f>
        <v>Aceptable con control específico</v>
      </c>
      <c r="Z88" s="118" t="s">
        <v>15</v>
      </c>
      <c r="AA88" s="118" t="s">
        <v>15</v>
      </c>
      <c r="AB88" s="118" t="s">
        <v>15</v>
      </c>
      <c r="AC88" s="120" t="s">
        <v>191</v>
      </c>
      <c r="AD88" s="138" t="s">
        <v>192</v>
      </c>
    </row>
    <row r="89" spans="1:30" ht="94.5" customHeight="1" x14ac:dyDescent="0.2">
      <c r="A89" s="231"/>
      <c r="B89" s="234"/>
      <c r="C89" s="208"/>
      <c r="D89" s="208"/>
      <c r="E89" s="153" t="s">
        <v>19</v>
      </c>
      <c r="F89" s="156"/>
      <c r="G89" s="153" t="s">
        <v>193</v>
      </c>
      <c r="H89" s="129"/>
      <c r="I89" s="153" t="s">
        <v>161</v>
      </c>
      <c r="J89" s="137" t="s">
        <v>162</v>
      </c>
      <c r="K89" s="152">
        <v>1</v>
      </c>
      <c r="L89" s="152">
        <v>8</v>
      </c>
      <c r="M89" s="117" t="s">
        <v>166</v>
      </c>
      <c r="N89" s="118" t="s">
        <v>19</v>
      </c>
      <c r="O89" s="142" t="s">
        <v>25</v>
      </c>
      <c r="P89" s="151" t="s">
        <v>164</v>
      </c>
      <c r="Q89" s="143" t="s">
        <v>165</v>
      </c>
      <c r="R89" s="118">
        <v>2</v>
      </c>
      <c r="S89" s="118">
        <v>4</v>
      </c>
      <c r="T89" s="114">
        <f t="shared" si="51"/>
        <v>8</v>
      </c>
      <c r="U89" s="118" t="str">
        <f t="shared" si="52"/>
        <v>(M)</v>
      </c>
      <c r="V89" s="118">
        <v>10</v>
      </c>
      <c r="W89" s="119">
        <f t="shared" si="53"/>
        <v>80</v>
      </c>
      <c r="X89" s="118" t="str">
        <f t="shared" si="54"/>
        <v>III</v>
      </c>
      <c r="Y89" s="115" t="str">
        <f t="shared" ref="Y89" si="56">IF(X89="I","No aceptable",IF(X89="II","Aceptableconcontrolespecífico",IF(X89=0,"","Aceptable")))</f>
        <v>Aceptable</v>
      </c>
      <c r="Z89" s="118" t="s">
        <v>15</v>
      </c>
      <c r="AA89" s="118" t="s">
        <v>15</v>
      </c>
      <c r="AB89" s="137" t="s">
        <v>25</v>
      </c>
      <c r="AC89" s="135" t="s">
        <v>167</v>
      </c>
      <c r="AD89" s="144" t="s">
        <v>168</v>
      </c>
    </row>
    <row r="90" spans="1:30" ht="129.75" customHeight="1" x14ac:dyDescent="0.2">
      <c r="A90" s="231"/>
      <c r="B90" s="234"/>
      <c r="C90" s="208"/>
      <c r="D90" s="208"/>
      <c r="E90" s="153" t="s">
        <v>19</v>
      </c>
      <c r="F90" s="156"/>
      <c r="G90" s="153" t="s">
        <v>51</v>
      </c>
      <c r="H90" s="129"/>
      <c r="I90" s="113" t="s">
        <v>142</v>
      </c>
      <c r="J90" s="137" t="s">
        <v>53</v>
      </c>
      <c r="K90" s="152">
        <v>1</v>
      </c>
      <c r="L90" s="152">
        <v>8</v>
      </c>
      <c r="M90" s="120" t="s">
        <v>57</v>
      </c>
      <c r="N90" s="118" t="s">
        <v>19</v>
      </c>
      <c r="O90" s="152" t="s">
        <v>25</v>
      </c>
      <c r="P90" s="134" t="s">
        <v>55</v>
      </c>
      <c r="Q90" s="134" t="s">
        <v>56</v>
      </c>
      <c r="R90" s="118">
        <v>2</v>
      </c>
      <c r="S90" s="118">
        <v>3</v>
      </c>
      <c r="T90" s="114">
        <f t="shared" si="51"/>
        <v>6</v>
      </c>
      <c r="U90" s="118" t="str">
        <f t="shared" si="52"/>
        <v>(M)</v>
      </c>
      <c r="V90" s="118">
        <v>25</v>
      </c>
      <c r="W90" s="119">
        <f t="shared" si="53"/>
        <v>150</v>
      </c>
      <c r="X90" s="118" t="str">
        <f t="shared" si="54"/>
        <v>II</v>
      </c>
      <c r="Y90" s="149" t="str">
        <f t="shared" ref="Y90:Y91" si="57">IF(X90="I","No aceptable",IF(X90="II","Aceptable con control específico",IF(X90=0,"","Aceptable")))</f>
        <v>Aceptable con control específico</v>
      </c>
      <c r="Z90" s="118" t="s">
        <v>15</v>
      </c>
      <c r="AA90" s="118" t="s">
        <v>15</v>
      </c>
      <c r="AB90" s="118" t="s">
        <v>25</v>
      </c>
      <c r="AC90" s="135" t="s">
        <v>58</v>
      </c>
      <c r="AD90" s="135" t="s">
        <v>59</v>
      </c>
    </row>
    <row r="91" spans="1:30" ht="184.5" customHeight="1" x14ac:dyDescent="0.2">
      <c r="A91" s="231"/>
      <c r="B91" s="234"/>
      <c r="C91" s="208"/>
      <c r="D91" s="208"/>
      <c r="E91" s="153" t="s">
        <v>19</v>
      </c>
      <c r="F91" s="156"/>
      <c r="G91" s="153" t="s">
        <v>51</v>
      </c>
      <c r="H91" s="129"/>
      <c r="I91" s="152" t="s">
        <v>52</v>
      </c>
      <c r="J91" s="137" t="s">
        <v>53</v>
      </c>
      <c r="K91" s="152">
        <v>1</v>
      </c>
      <c r="L91" s="152">
        <v>8</v>
      </c>
      <c r="M91" s="120" t="s">
        <v>57</v>
      </c>
      <c r="N91" s="118" t="s">
        <v>19</v>
      </c>
      <c r="O91" s="152" t="s">
        <v>25</v>
      </c>
      <c r="P91" s="134" t="s">
        <v>55</v>
      </c>
      <c r="Q91" s="134" t="s">
        <v>141</v>
      </c>
      <c r="R91" s="118">
        <v>2</v>
      </c>
      <c r="S91" s="118">
        <v>3</v>
      </c>
      <c r="T91" s="114">
        <f t="shared" si="51"/>
        <v>6</v>
      </c>
      <c r="U91" s="118" t="str">
        <f t="shared" si="52"/>
        <v>(M)</v>
      </c>
      <c r="V91" s="118">
        <v>25</v>
      </c>
      <c r="W91" s="119">
        <f t="shared" si="53"/>
        <v>150</v>
      </c>
      <c r="X91" s="118" t="str">
        <f t="shared" si="54"/>
        <v>II</v>
      </c>
      <c r="Y91" s="149" t="str">
        <f t="shared" si="57"/>
        <v>Aceptable con control específico</v>
      </c>
      <c r="Z91" s="118" t="s">
        <v>15</v>
      </c>
      <c r="AA91" s="118" t="s">
        <v>15</v>
      </c>
      <c r="AB91" s="118" t="s">
        <v>25</v>
      </c>
      <c r="AC91" s="135" t="s">
        <v>58</v>
      </c>
      <c r="AD91" s="135" t="s">
        <v>59</v>
      </c>
    </row>
    <row r="92" spans="1:30" ht="129.75" customHeight="1" x14ac:dyDescent="0.2">
      <c r="A92" s="231"/>
      <c r="B92" s="234"/>
      <c r="C92" s="208"/>
      <c r="D92" s="208"/>
      <c r="E92" s="153" t="s">
        <v>19</v>
      </c>
      <c r="F92" s="156"/>
      <c r="G92" s="152" t="s">
        <v>176</v>
      </c>
      <c r="H92" s="129"/>
      <c r="I92" s="113" t="s">
        <v>61</v>
      </c>
      <c r="J92" s="137" t="s">
        <v>62</v>
      </c>
      <c r="K92" s="152">
        <v>1</v>
      </c>
      <c r="L92" s="152">
        <v>8</v>
      </c>
      <c r="M92" s="117" t="s">
        <v>64</v>
      </c>
      <c r="N92" s="118" t="s">
        <v>19</v>
      </c>
      <c r="O92" s="152" t="s">
        <v>15</v>
      </c>
      <c r="P92" s="152" t="s">
        <v>15</v>
      </c>
      <c r="Q92" s="152" t="s">
        <v>15</v>
      </c>
      <c r="R92" s="118">
        <v>2</v>
      </c>
      <c r="S92" s="118">
        <v>4</v>
      </c>
      <c r="T92" s="114">
        <f t="shared" si="51"/>
        <v>8</v>
      </c>
      <c r="U92" s="118" t="str">
        <f t="shared" si="52"/>
        <v>(M)</v>
      </c>
      <c r="V92" s="118">
        <v>10</v>
      </c>
      <c r="W92" s="119">
        <f t="shared" si="53"/>
        <v>80</v>
      </c>
      <c r="X92" s="118" t="str">
        <f t="shared" si="54"/>
        <v>III</v>
      </c>
      <c r="Y92" s="115" t="str">
        <f t="shared" ref="Y92" si="58">IF(X92="I","No aceptable",IF(X92="II","Aceptableconcontrolespecífico",IF(X92=0,"","Aceptable")))</f>
        <v>Aceptable</v>
      </c>
      <c r="Z92" s="118" t="s">
        <v>15</v>
      </c>
      <c r="AA92" s="118" t="s">
        <v>15</v>
      </c>
      <c r="AB92" s="159" t="s">
        <v>25</v>
      </c>
      <c r="AC92" s="134" t="s">
        <v>66</v>
      </c>
      <c r="AD92" s="134" t="s">
        <v>67</v>
      </c>
    </row>
    <row r="93" spans="1:30" ht="129.75" customHeight="1" x14ac:dyDescent="0.2">
      <c r="A93" s="231"/>
      <c r="B93" s="234"/>
      <c r="C93" s="208"/>
      <c r="D93" s="208"/>
      <c r="E93" s="153" t="s">
        <v>19</v>
      </c>
      <c r="F93" s="156"/>
      <c r="G93" s="152" t="s">
        <v>74</v>
      </c>
      <c r="H93" s="129"/>
      <c r="I93" s="113" t="s">
        <v>177</v>
      </c>
      <c r="J93" s="121" t="s">
        <v>178</v>
      </c>
      <c r="K93" s="152">
        <v>1</v>
      </c>
      <c r="L93" s="152">
        <v>8</v>
      </c>
      <c r="M93" s="117" t="s">
        <v>146</v>
      </c>
      <c r="N93" s="118" t="s">
        <v>19</v>
      </c>
      <c r="O93" s="142" t="s">
        <v>25</v>
      </c>
      <c r="P93" s="134" t="s">
        <v>179</v>
      </c>
      <c r="Q93" s="134" t="s">
        <v>180</v>
      </c>
      <c r="R93" s="118">
        <v>2</v>
      </c>
      <c r="S93" s="118">
        <v>4</v>
      </c>
      <c r="T93" s="114">
        <f t="shared" si="51"/>
        <v>8</v>
      </c>
      <c r="U93" s="118" t="str">
        <f t="shared" si="52"/>
        <v>(M)</v>
      </c>
      <c r="V93" s="118">
        <v>25</v>
      </c>
      <c r="W93" s="119">
        <f t="shared" si="53"/>
        <v>200</v>
      </c>
      <c r="X93" s="118" t="str">
        <f t="shared" si="54"/>
        <v>II</v>
      </c>
      <c r="Y93" s="149" t="str">
        <f>IF(X93="I","No aceptable",IF(X93="II","Aceptable con control específico",IF(X93=0,"","Aceptable")))</f>
        <v>Aceptable con control específico</v>
      </c>
      <c r="Z93" s="137" t="s">
        <v>15</v>
      </c>
      <c r="AA93" s="137" t="s">
        <v>15</v>
      </c>
      <c r="AB93" s="137" t="s">
        <v>25</v>
      </c>
      <c r="AC93" s="138" t="s">
        <v>181</v>
      </c>
      <c r="AD93" s="138" t="s">
        <v>182</v>
      </c>
    </row>
    <row r="94" spans="1:30" ht="129.75" customHeight="1" x14ac:dyDescent="0.2">
      <c r="A94" s="231"/>
      <c r="B94" s="234"/>
      <c r="C94" s="208"/>
      <c r="D94" s="208"/>
      <c r="E94" s="153" t="s">
        <v>19</v>
      </c>
      <c r="F94" s="156"/>
      <c r="G94" s="152" t="s">
        <v>74</v>
      </c>
      <c r="H94" s="129"/>
      <c r="I94" s="113" t="s">
        <v>109</v>
      </c>
      <c r="J94" s="154" t="s">
        <v>110</v>
      </c>
      <c r="K94" s="152">
        <v>1</v>
      </c>
      <c r="L94" s="152">
        <v>8</v>
      </c>
      <c r="M94" s="117" t="s">
        <v>112</v>
      </c>
      <c r="N94" s="118" t="s">
        <v>19</v>
      </c>
      <c r="O94" s="133" t="s">
        <v>25</v>
      </c>
      <c r="P94" s="133" t="s">
        <v>25</v>
      </c>
      <c r="Q94" s="133" t="s">
        <v>25</v>
      </c>
      <c r="R94" s="118">
        <v>2</v>
      </c>
      <c r="S94" s="118">
        <v>3</v>
      </c>
      <c r="T94" s="114">
        <f t="shared" si="51"/>
        <v>6</v>
      </c>
      <c r="U94" s="118" t="str">
        <f t="shared" si="52"/>
        <v>(M)</v>
      </c>
      <c r="V94" s="118">
        <v>10</v>
      </c>
      <c r="W94" s="119">
        <f t="shared" si="53"/>
        <v>60</v>
      </c>
      <c r="X94" s="118" t="str">
        <f t="shared" si="54"/>
        <v>III</v>
      </c>
      <c r="Y94" s="115" t="str">
        <f t="shared" ref="Y94" si="59">IF(X94="I","No aceptable",IF(X94="II","Aceptableconcontrolespecífico",IF(X94=0,"","Aceptable")))</f>
        <v>Aceptable</v>
      </c>
      <c r="Z94" s="137" t="s">
        <v>15</v>
      </c>
      <c r="AA94" s="137" t="s">
        <v>15</v>
      </c>
      <c r="AB94" s="123" t="s">
        <v>25</v>
      </c>
      <c r="AC94" s="138" t="s">
        <v>113</v>
      </c>
      <c r="AD94" s="132" t="s">
        <v>114</v>
      </c>
    </row>
    <row r="95" spans="1:30" ht="129.75" customHeight="1" x14ac:dyDescent="0.2">
      <c r="A95" s="231"/>
      <c r="B95" s="234"/>
      <c r="C95" s="208"/>
      <c r="D95" s="208"/>
      <c r="E95" s="153" t="s">
        <v>19</v>
      </c>
      <c r="F95" s="156"/>
      <c r="G95" s="152" t="s">
        <v>74</v>
      </c>
      <c r="H95" s="129"/>
      <c r="I95" s="113" t="s">
        <v>115</v>
      </c>
      <c r="J95" s="137" t="s">
        <v>116</v>
      </c>
      <c r="K95" s="152">
        <v>1</v>
      </c>
      <c r="L95" s="152">
        <v>8</v>
      </c>
      <c r="M95" s="117" t="s">
        <v>120</v>
      </c>
      <c r="N95" s="118" t="s">
        <v>19</v>
      </c>
      <c r="O95" s="137" t="s">
        <v>25</v>
      </c>
      <c r="P95" s="138" t="s">
        <v>118</v>
      </c>
      <c r="Q95" s="138" t="s">
        <v>119</v>
      </c>
      <c r="R95" s="118">
        <v>2</v>
      </c>
      <c r="S95" s="118">
        <v>3</v>
      </c>
      <c r="T95" s="114">
        <f t="shared" si="51"/>
        <v>6</v>
      </c>
      <c r="U95" s="118" t="str">
        <f t="shared" si="52"/>
        <v>(M)</v>
      </c>
      <c r="V95" s="118">
        <v>25</v>
      </c>
      <c r="W95" s="119">
        <f t="shared" si="53"/>
        <v>150</v>
      </c>
      <c r="X95" s="118" t="str">
        <f t="shared" si="54"/>
        <v>II</v>
      </c>
      <c r="Y95" s="149" t="str">
        <f t="shared" ref="Y95:Y99" si="60">IF(X95="I","No aceptable",IF(X95="II","Aceptable con control específico",IF(X95=0,"","Aceptable")))</f>
        <v>Aceptable con control específico</v>
      </c>
      <c r="Z95" s="153" t="s">
        <v>15</v>
      </c>
      <c r="AA95" s="153" t="s">
        <v>15</v>
      </c>
      <c r="AB95" s="137" t="s">
        <v>25</v>
      </c>
      <c r="AC95" s="138" t="s">
        <v>121</v>
      </c>
      <c r="AD95" s="138" t="s">
        <v>122</v>
      </c>
    </row>
    <row r="96" spans="1:30" ht="129.75" customHeight="1" x14ac:dyDescent="0.2">
      <c r="A96" s="231"/>
      <c r="B96" s="234"/>
      <c r="C96" s="208"/>
      <c r="D96" s="208"/>
      <c r="E96" s="153" t="s">
        <v>19</v>
      </c>
      <c r="F96" s="156"/>
      <c r="G96" s="152" t="s">
        <v>123</v>
      </c>
      <c r="H96" s="129"/>
      <c r="I96" s="113" t="s">
        <v>124</v>
      </c>
      <c r="J96" s="154" t="s">
        <v>125</v>
      </c>
      <c r="K96" s="152">
        <v>1</v>
      </c>
      <c r="L96" s="152">
        <v>8</v>
      </c>
      <c r="M96" s="120" t="s">
        <v>129</v>
      </c>
      <c r="N96" s="118" t="s">
        <v>19</v>
      </c>
      <c r="O96" s="133" t="s">
        <v>25</v>
      </c>
      <c r="P96" s="132" t="s">
        <v>127</v>
      </c>
      <c r="Q96" s="146" t="s">
        <v>128</v>
      </c>
      <c r="R96" s="118">
        <v>2</v>
      </c>
      <c r="S96" s="118">
        <v>2</v>
      </c>
      <c r="T96" s="114">
        <f t="shared" si="51"/>
        <v>4</v>
      </c>
      <c r="U96" s="118" t="str">
        <f t="shared" si="52"/>
        <v>(B)</v>
      </c>
      <c r="V96" s="118">
        <v>60</v>
      </c>
      <c r="W96" s="119">
        <f t="shared" si="53"/>
        <v>240</v>
      </c>
      <c r="X96" s="118" t="str">
        <f t="shared" si="54"/>
        <v>II</v>
      </c>
      <c r="Y96" s="149" t="str">
        <f t="shared" si="60"/>
        <v>Aceptable con control específico</v>
      </c>
      <c r="Z96" s="118" t="s">
        <v>15</v>
      </c>
      <c r="AA96" s="118" t="s">
        <v>15</v>
      </c>
      <c r="AB96" s="138" t="s">
        <v>130</v>
      </c>
      <c r="AC96" s="141" t="s">
        <v>131</v>
      </c>
      <c r="AD96" s="138" t="s">
        <v>132</v>
      </c>
    </row>
    <row r="97" spans="1:30" ht="129.75" customHeight="1" x14ac:dyDescent="0.2">
      <c r="A97" s="231"/>
      <c r="B97" s="234"/>
      <c r="C97" s="208"/>
      <c r="D97" s="208"/>
      <c r="E97" s="153" t="s">
        <v>19</v>
      </c>
      <c r="F97" s="156"/>
      <c r="G97" s="152" t="s">
        <v>123</v>
      </c>
      <c r="H97" s="154" t="s">
        <v>134</v>
      </c>
      <c r="I97" s="113" t="s">
        <v>133</v>
      </c>
      <c r="J97" s="139" t="s">
        <v>135</v>
      </c>
      <c r="K97" s="152">
        <v>1</v>
      </c>
      <c r="L97" s="152">
        <v>8</v>
      </c>
      <c r="M97" s="117" t="s">
        <v>136</v>
      </c>
      <c r="N97" s="118" t="s">
        <v>19</v>
      </c>
      <c r="O97" s="133" t="s">
        <v>25</v>
      </c>
      <c r="P97" s="132" t="s">
        <v>127</v>
      </c>
      <c r="Q97" s="146" t="s">
        <v>128</v>
      </c>
      <c r="R97" s="118">
        <v>2</v>
      </c>
      <c r="S97" s="118">
        <v>3</v>
      </c>
      <c r="T97" s="114">
        <f t="shared" si="51"/>
        <v>6</v>
      </c>
      <c r="U97" s="118" t="str">
        <f t="shared" si="52"/>
        <v>(M)</v>
      </c>
      <c r="V97" s="118">
        <v>25</v>
      </c>
      <c r="W97" s="119">
        <f t="shared" si="53"/>
        <v>150</v>
      </c>
      <c r="X97" s="118" t="str">
        <f t="shared" si="54"/>
        <v>II</v>
      </c>
      <c r="Y97" s="149" t="str">
        <f t="shared" si="60"/>
        <v>Aceptable con control específico</v>
      </c>
      <c r="Z97" s="118" t="s">
        <v>15</v>
      </c>
      <c r="AA97" s="118" t="s">
        <v>15</v>
      </c>
      <c r="AB97" s="138" t="s">
        <v>130</v>
      </c>
      <c r="AC97" s="141" t="s">
        <v>131</v>
      </c>
      <c r="AD97" s="138" t="s">
        <v>132</v>
      </c>
    </row>
    <row r="98" spans="1:30" ht="129.75" customHeight="1" x14ac:dyDescent="0.2">
      <c r="A98" s="231"/>
      <c r="B98" s="234"/>
      <c r="C98" s="208"/>
      <c r="D98" s="208"/>
      <c r="E98" s="153" t="s">
        <v>19</v>
      </c>
      <c r="F98" s="157"/>
      <c r="G98" s="152" t="s">
        <v>123</v>
      </c>
      <c r="H98" s="129"/>
      <c r="I98" s="113" t="s">
        <v>137</v>
      </c>
      <c r="J98" s="154" t="s">
        <v>138</v>
      </c>
      <c r="K98" s="152">
        <v>1</v>
      </c>
      <c r="L98" s="152">
        <v>8</v>
      </c>
      <c r="M98" s="120" t="s">
        <v>129</v>
      </c>
      <c r="N98" s="118" t="s">
        <v>19</v>
      </c>
      <c r="O98" s="133" t="s">
        <v>25</v>
      </c>
      <c r="P98" s="132" t="s">
        <v>127</v>
      </c>
      <c r="Q98" s="146" t="s">
        <v>128</v>
      </c>
      <c r="R98" s="118">
        <v>2</v>
      </c>
      <c r="S98" s="118">
        <v>3</v>
      </c>
      <c r="T98" s="114">
        <f t="shared" si="51"/>
        <v>6</v>
      </c>
      <c r="U98" s="118" t="str">
        <f t="shared" si="52"/>
        <v>(M)</v>
      </c>
      <c r="V98" s="118">
        <v>25</v>
      </c>
      <c r="W98" s="119">
        <f t="shared" si="53"/>
        <v>150</v>
      </c>
      <c r="X98" s="118" t="str">
        <f t="shared" si="54"/>
        <v>II</v>
      </c>
      <c r="Y98" s="149" t="str">
        <f t="shared" si="60"/>
        <v>Aceptable con control específico</v>
      </c>
      <c r="Z98" s="118" t="s">
        <v>15</v>
      </c>
      <c r="AA98" s="118" t="s">
        <v>15</v>
      </c>
      <c r="AB98" s="138" t="s">
        <v>130</v>
      </c>
      <c r="AC98" s="141" t="s">
        <v>131</v>
      </c>
      <c r="AD98" s="138" t="s">
        <v>132</v>
      </c>
    </row>
    <row r="99" spans="1:30" ht="150.75" customHeight="1" x14ac:dyDescent="0.2">
      <c r="A99" s="231"/>
      <c r="B99" s="234"/>
      <c r="C99" s="208" t="s">
        <v>194</v>
      </c>
      <c r="D99" s="208" t="s">
        <v>195</v>
      </c>
      <c r="E99" s="153" t="s">
        <v>19</v>
      </c>
      <c r="F99" s="155"/>
      <c r="G99" s="153" t="s">
        <v>11</v>
      </c>
      <c r="H99" s="153" t="s">
        <v>13</v>
      </c>
      <c r="I99" s="153" t="s">
        <v>12</v>
      </c>
      <c r="J99" s="125" t="s">
        <v>14</v>
      </c>
      <c r="K99" s="152">
        <v>1</v>
      </c>
      <c r="L99" s="152">
        <v>8</v>
      </c>
      <c r="M99" s="131" t="s">
        <v>18</v>
      </c>
      <c r="N99" s="153" t="s">
        <v>19</v>
      </c>
      <c r="O99" s="153" t="s">
        <v>15</v>
      </c>
      <c r="P99" s="131" t="s">
        <v>16</v>
      </c>
      <c r="Q99" s="126" t="s">
        <v>17</v>
      </c>
      <c r="R99" s="153">
        <v>2</v>
      </c>
      <c r="S99" s="153">
        <v>3</v>
      </c>
      <c r="T99" s="114">
        <f>(R99*S99)</f>
        <v>6</v>
      </c>
      <c r="U99" s="118" t="str">
        <f>IF(T99&lt;2,"O",IF(T99&lt;=4,"(B)",IF(T99&lt;=8,"(M)",IF(T99&lt;=20,"(A)","(MA)"))))</f>
        <v>(M)</v>
      </c>
      <c r="V99" s="118">
        <v>25</v>
      </c>
      <c r="W99" s="119">
        <f>T99*V99</f>
        <v>150</v>
      </c>
      <c r="X99" s="118" t="str">
        <f>IF(W99&lt;20,"O",IF(W99&lt;=20,"IV",IF(W99&lt;=120,"III",IF(W99&lt;=500,"II","I"))))</f>
        <v>II</v>
      </c>
      <c r="Y99" s="149" t="str">
        <f t="shared" si="60"/>
        <v>Aceptable con control específico</v>
      </c>
      <c r="Z99" s="153" t="s">
        <v>15</v>
      </c>
      <c r="AA99" s="153" t="s">
        <v>15</v>
      </c>
      <c r="AB99" s="153" t="s">
        <v>15</v>
      </c>
      <c r="AC99" s="128" t="s">
        <v>20</v>
      </c>
      <c r="AD99" s="128" t="s">
        <v>21</v>
      </c>
    </row>
    <row r="100" spans="1:30" ht="129.75" customHeight="1" x14ac:dyDescent="0.2">
      <c r="A100" s="231"/>
      <c r="B100" s="234"/>
      <c r="C100" s="208"/>
      <c r="D100" s="208"/>
      <c r="E100" s="153" t="s">
        <v>19</v>
      </c>
      <c r="F100" s="156"/>
      <c r="G100" s="153" t="s">
        <v>11</v>
      </c>
      <c r="H100" s="129"/>
      <c r="I100" s="153" t="s">
        <v>196</v>
      </c>
      <c r="J100" s="153" t="s">
        <v>197</v>
      </c>
      <c r="K100" s="152">
        <v>1</v>
      </c>
      <c r="L100" s="152">
        <v>8</v>
      </c>
      <c r="M100" s="131" t="s">
        <v>200</v>
      </c>
      <c r="N100" s="136" t="s">
        <v>19</v>
      </c>
      <c r="O100" s="133" t="s">
        <v>25</v>
      </c>
      <c r="P100" s="134" t="s">
        <v>198</v>
      </c>
      <c r="Q100" s="135" t="s">
        <v>199</v>
      </c>
      <c r="R100" s="153">
        <v>2</v>
      </c>
      <c r="S100" s="153">
        <v>2</v>
      </c>
      <c r="T100" s="114">
        <f t="shared" ref="T100:T110" si="61">(R100*S100)</f>
        <v>4</v>
      </c>
      <c r="U100" s="118" t="str">
        <f t="shared" ref="U100:U110" si="62">IF(T100&lt;2,"O",IF(T100&lt;=4,"(B)",IF(T100&lt;=8,"(M)",IF(T100&lt;=20,"(A)","(MA)"))))</f>
        <v>(B)</v>
      </c>
      <c r="V100" s="118">
        <v>10</v>
      </c>
      <c r="W100" s="119">
        <f t="shared" ref="W100:W110" si="63">T100*V100</f>
        <v>40</v>
      </c>
      <c r="X100" s="118" t="str">
        <f t="shared" ref="X100:X110" si="64">IF(W100&lt;20,"O",IF(W100&lt;=20,"IV",IF(W100&lt;=120,"III",IF(W100&lt;=500,"II","I"))))</f>
        <v>III</v>
      </c>
      <c r="Y100" s="115" t="str">
        <f t="shared" ref="Y100:Y101" si="65">IF(X100="I","No aceptable",IF(X100="II","Aceptableconcontrolespecífico",IF(X100=0,"","Aceptable")))</f>
        <v>Aceptable</v>
      </c>
      <c r="Z100" s="137" t="s">
        <v>15</v>
      </c>
      <c r="AA100" s="137" t="s">
        <v>15</v>
      </c>
      <c r="AB100" s="137" t="s">
        <v>25</v>
      </c>
      <c r="AC100" s="138" t="s">
        <v>201</v>
      </c>
      <c r="AD100" s="138" t="s">
        <v>202</v>
      </c>
    </row>
    <row r="101" spans="1:30" ht="73.5" customHeight="1" x14ac:dyDescent="0.2">
      <c r="A101" s="231"/>
      <c r="B101" s="234"/>
      <c r="C101" s="208"/>
      <c r="D101" s="208"/>
      <c r="E101" s="153" t="s">
        <v>19</v>
      </c>
      <c r="F101" s="156"/>
      <c r="G101" s="152" t="s">
        <v>159</v>
      </c>
      <c r="H101" s="129"/>
      <c r="I101" s="113" t="s">
        <v>203</v>
      </c>
      <c r="J101" s="132" t="s">
        <v>33</v>
      </c>
      <c r="K101" s="152">
        <v>1</v>
      </c>
      <c r="L101" s="152">
        <v>8</v>
      </c>
      <c r="M101" s="131" t="s">
        <v>38</v>
      </c>
      <c r="N101" s="118" t="s">
        <v>19</v>
      </c>
      <c r="O101" s="132" t="s">
        <v>35</v>
      </c>
      <c r="P101" s="147" t="s">
        <v>36</v>
      </c>
      <c r="Q101" s="134" t="s">
        <v>37</v>
      </c>
      <c r="R101" s="153">
        <v>2</v>
      </c>
      <c r="S101" s="153">
        <v>3</v>
      </c>
      <c r="T101" s="114">
        <f t="shared" si="61"/>
        <v>6</v>
      </c>
      <c r="U101" s="118" t="str">
        <f t="shared" si="62"/>
        <v>(M)</v>
      </c>
      <c r="V101" s="118">
        <v>10</v>
      </c>
      <c r="W101" s="119">
        <f t="shared" si="63"/>
        <v>60</v>
      </c>
      <c r="X101" s="118" t="str">
        <f t="shared" si="64"/>
        <v>III</v>
      </c>
      <c r="Y101" s="115" t="str">
        <f t="shared" si="65"/>
        <v>Aceptable</v>
      </c>
      <c r="Z101" s="118" t="s">
        <v>15</v>
      </c>
      <c r="AA101" s="118" t="s">
        <v>15</v>
      </c>
      <c r="AB101" s="137" t="s">
        <v>15</v>
      </c>
      <c r="AC101" s="135" t="s">
        <v>39</v>
      </c>
      <c r="AD101" s="135" t="s">
        <v>40</v>
      </c>
    </row>
    <row r="102" spans="1:30" ht="92.25" customHeight="1" x14ac:dyDescent="0.2">
      <c r="A102" s="231"/>
      <c r="B102" s="234"/>
      <c r="C102" s="208"/>
      <c r="D102" s="208"/>
      <c r="E102" s="153" t="s">
        <v>19</v>
      </c>
      <c r="F102" s="156"/>
      <c r="G102" s="152" t="s">
        <v>159</v>
      </c>
      <c r="H102" s="137" t="s">
        <v>205</v>
      </c>
      <c r="I102" s="113" t="s">
        <v>204</v>
      </c>
      <c r="J102" s="134" t="s">
        <v>206</v>
      </c>
      <c r="K102" s="152">
        <v>1</v>
      </c>
      <c r="L102" s="152">
        <v>8</v>
      </c>
      <c r="M102" s="117" t="s">
        <v>209</v>
      </c>
      <c r="N102" s="118" t="s">
        <v>19</v>
      </c>
      <c r="O102" s="137" t="s">
        <v>25</v>
      </c>
      <c r="P102" s="142" t="s">
        <v>207</v>
      </c>
      <c r="Q102" s="134" t="s">
        <v>208</v>
      </c>
      <c r="R102" s="118">
        <v>2</v>
      </c>
      <c r="S102" s="118">
        <v>4</v>
      </c>
      <c r="T102" s="114">
        <f t="shared" si="61"/>
        <v>8</v>
      </c>
      <c r="U102" s="118" t="str">
        <f t="shared" si="62"/>
        <v>(M)</v>
      </c>
      <c r="V102" s="118">
        <v>25</v>
      </c>
      <c r="W102" s="119">
        <f t="shared" si="63"/>
        <v>200</v>
      </c>
      <c r="X102" s="118" t="str">
        <f t="shared" si="64"/>
        <v>II</v>
      </c>
      <c r="Y102" s="149" t="str">
        <f>IF(X102="I","No aceptable",IF(X102="II","Aceptable con control específico",IF(X102=0,"","Aceptable")))</f>
        <v>Aceptable con control específico</v>
      </c>
      <c r="Z102" s="118" t="s">
        <v>15</v>
      </c>
      <c r="AA102" s="118" t="s">
        <v>15</v>
      </c>
      <c r="AB102" s="118" t="s">
        <v>25</v>
      </c>
      <c r="AC102" s="138" t="s">
        <v>210</v>
      </c>
      <c r="AD102" s="138" t="s">
        <v>211</v>
      </c>
    </row>
    <row r="103" spans="1:30" ht="96" customHeight="1" x14ac:dyDescent="0.2">
      <c r="A103" s="231"/>
      <c r="B103" s="234"/>
      <c r="C103" s="208"/>
      <c r="D103" s="208"/>
      <c r="E103" s="153" t="s">
        <v>19</v>
      </c>
      <c r="F103" s="156"/>
      <c r="G103" s="153" t="s">
        <v>193</v>
      </c>
      <c r="H103" s="129"/>
      <c r="I103" s="153" t="s">
        <v>161</v>
      </c>
      <c r="J103" s="137" t="s">
        <v>162</v>
      </c>
      <c r="K103" s="152">
        <v>1</v>
      </c>
      <c r="L103" s="152">
        <v>8</v>
      </c>
      <c r="M103" s="117" t="s">
        <v>166</v>
      </c>
      <c r="N103" s="118" t="s">
        <v>19</v>
      </c>
      <c r="O103" s="142" t="s">
        <v>25</v>
      </c>
      <c r="P103" s="151" t="s">
        <v>164</v>
      </c>
      <c r="Q103" s="143" t="s">
        <v>165</v>
      </c>
      <c r="R103" s="118">
        <v>2</v>
      </c>
      <c r="S103" s="118">
        <v>3</v>
      </c>
      <c r="T103" s="114">
        <f t="shared" si="61"/>
        <v>6</v>
      </c>
      <c r="U103" s="118" t="str">
        <f t="shared" si="62"/>
        <v>(M)</v>
      </c>
      <c r="V103" s="118">
        <v>10</v>
      </c>
      <c r="W103" s="119">
        <f t="shared" si="63"/>
        <v>60</v>
      </c>
      <c r="X103" s="118" t="str">
        <f t="shared" si="64"/>
        <v>III</v>
      </c>
      <c r="Y103" s="115" t="str">
        <f t="shared" ref="Y103:Y106" si="66">IF(X103="I","No aceptable",IF(X103="II","Aceptableconcontrolespecífico",IF(X103=0,"","Aceptable")))</f>
        <v>Aceptable</v>
      </c>
      <c r="Z103" s="118" t="s">
        <v>15</v>
      </c>
      <c r="AA103" s="118" t="s">
        <v>15</v>
      </c>
      <c r="AB103" s="137" t="s">
        <v>25</v>
      </c>
      <c r="AC103" s="135" t="s">
        <v>167</v>
      </c>
      <c r="AD103" s="144" t="s">
        <v>168</v>
      </c>
    </row>
    <row r="104" spans="1:30" ht="184.5" customHeight="1" x14ac:dyDescent="0.2">
      <c r="A104" s="231"/>
      <c r="B104" s="234"/>
      <c r="C104" s="208"/>
      <c r="D104" s="208"/>
      <c r="E104" s="153" t="s">
        <v>19</v>
      </c>
      <c r="F104" s="156"/>
      <c r="G104" s="152" t="s">
        <v>51</v>
      </c>
      <c r="H104" s="129"/>
      <c r="I104" s="152" t="s">
        <v>52</v>
      </c>
      <c r="J104" s="137" t="s">
        <v>53</v>
      </c>
      <c r="K104" s="152">
        <v>1</v>
      </c>
      <c r="L104" s="152">
        <v>8</v>
      </c>
      <c r="M104" s="120" t="s">
        <v>57</v>
      </c>
      <c r="N104" s="118" t="s">
        <v>19</v>
      </c>
      <c r="O104" s="152" t="s">
        <v>25</v>
      </c>
      <c r="P104" s="134" t="s">
        <v>55</v>
      </c>
      <c r="Q104" s="134" t="s">
        <v>141</v>
      </c>
      <c r="R104" s="118">
        <v>2</v>
      </c>
      <c r="S104" s="118">
        <v>2</v>
      </c>
      <c r="T104" s="114">
        <f t="shared" si="61"/>
        <v>4</v>
      </c>
      <c r="U104" s="118" t="str">
        <f t="shared" si="62"/>
        <v>(B)</v>
      </c>
      <c r="V104" s="118">
        <v>10</v>
      </c>
      <c r="W104" s="119">
        <f t="shared" si="63"/>
        <v>40</v>
      </c>
      <c r="X104" s="118" t="str">
        <f t="shared" si="64"/>
        <v>III</v>
      </c>
      <c r="Y104" s="115" t="str">
        <f t="shared" si="66"/>
        <v>Aceptable</v>
      </c>
      <c r="Z104" s="118" t="s">
        <v>15</v>
      </c>
      <c r="AA104" s="118" t="s">
        <v>15</v>
      </c>
      <c r="AB104" s="118" t="s">
        <v>25</v>
      </c>
      <c r="AC104" s="135" t="s">
        <v>58</v>
      </c>
      <c r="AD104" s="135" t="s">
        <v>59</v>
      </c>
    </row>
    <row r="105" spans="1:30" ht="103.5" customHeight="1" x14ac:dyDescent="0.2">
      <c r="A105" s="231"/>
      <c r="B105" s="234"/>
      <c r="C105" s="208"/>
      <c r="D105" s="208"/>
      <c r="E105" s="153" t="s">
        <v>19</v>
      </c>
      <c r="F105" s="156"/>
      <c r="G105" s="152" t="s">
        <v>176</v>
      </c>
      <c r="H105" s="129"/>
      <c r="I105" s="113" t="s">
        <v>68</v>
      </c>
      <c r="J105" s="154" t="s">
        <v>69</v>
      </c>
      <c r="K105" s="152">
        <v>1</v>
      </c>
      <c r="L105" s="152">
        <v>8</v>
      </c>
      <c r="M105" s="117" t="s">
        <v>143</v>
      </c>
      <c r="N105" s="118" t="s">
        <v>19</v>
      </c>
      <c r="O105" s="152" t="s">
        <v>15</v>
      </c>
      <c r="P105" s="152" t="s">
        <v>15</v>
      </c>
      <c r="Q105" s="152" t="s">
        <v>15</v>
      </c>
      <c r="R105" s="118">
        <v>2</v>
      </c>
      <c r="S105" s="118">
        <v>2</v>
      </c>
      <c r="T105" s="114">
        <f t="shared" si="61"/>
        <v>4</v>
      </c>
      <c r="U105" s="118" t="str">
        <f t="shared" si="62"/>
        <v>(B)</v>
      </c>
      <c r="V105" s="118">
        <v>10</v>
      </c>
      <c r="W105" s="119">
        <f t="shared" si="63"/>
        <v>40</v>
      </c>
      <c r="X105" s="118" t="str">
        <f t="shared" si="64"/>
        <v>III</v>
      </c>
      <c r="Y105" s="115" t="str">
        <f t="shared" si="66"/>
        <v>Aceptable</v>
      </c>
      <c r="Z105" s="118" t="s">
        <v>15</v>
      </c>
      <c r="AA105" s="118" t="s">
        <v>15</v>
      </c>
      <c r="AB105" s="118" t="s">
        <v>15</v>
      </c>
      <c r="AC105" s="134" t="s">
        <v>144</v>
      </c>
      <c r="AD105" s="134" t="s">
        <v>73</v>
      </c>
    </row>
    <row r="106" spans="1:30" ht="103.5" customHeight="1" x14ac:dyDescent="0.2">
      <c r="A106" s="231"/>
      <c r="B106" s="234"/>
      <c r="C106" s="208"/>
      <c r="D106" s="208"/>
      <c r="E106" s="153" t="s">
        <v>19</v>
      </c>
      <c r="F106" s="156"/>
      <c r="G106" s="152" t="s">
        <v>74</v>
      </c>
      <c r="H106" s="129"/>
      <c r="I106" s="113" t="s">
        <v>75</v>
      </c>
      <c r="J106" s="154" t="s">
        <v>212</v>
      </c>
      <c r="K106" s="152">
        <v>1</v>
      </c>
      <c r="L106" s="152">
        <v>8</v>
      </c>
      <c r="M106" s="117" t="s">
        <v>80</v>
      </c>
      <c r="N106" s="118" t="s">
        <v>19</v>
      </c>
      <c r="O106" s="137" t="s">
        <v>25</v>
      </c>
      <c r="P106" s="134" t="s">
        <v>78</v>
      </c>
      <c r="Q106" s="134" t="s">
        <v>79</v>
      </c>
      <c r="R106" s="118">
        <v>2</v>
      </c>
      <c r="S106" s="118">
        <v>3</v>
      </c>
      <c r="T106" s="114">
        <f t="shared" si="61"/>
        <v>6</v>
      </c>
      <c r="U106" s="118" t="str">
        <f t="shared" si="62"/>
        <v>(M)</v>
      </c>
      <c r="V106" s="118">
        <v>10</v>
      </c>
      <c r="W106" s="119">
        <f t="shared" si="63"/>
        <v>60</v>
      </c>
      <c r="X106" s="118" t="str">
        <f t="shared" si="64"/>
        <v>III</v>
      </c>
      <c r="Y106" s="115" t="str">
        <f t="shared" si="66"/>
        <v>Aceptable</v>
      </c>
      <c r="Z106" s="118" t="s">
        <v>15</v>
      </c>
      <c r="AA106" s="118" t="s">
        <v>15</v>
      </c>
      <c r="AB106" s="137" t="s">
        <v>25</v>
      </c>
      <c r="AC106" s="138" t="s">
        <v>81</v>
      </c>
      <c r="AD106" s="138" t="s">
        <v>82</v>
      </c>
    </row>
    <row r="107" spans="1:30" ht="103.5" customHeight="1" x14ac:dyDescent="0.2">
      <c r="A107" s="231"/>
      <c r="B107" s="234"/>
      <c r="C107" s="208"/>
      <c r="D107" s="208"/>
      <c r="E107" s="153" t="s">
        <v>19</v>
      </c>
      <c r="F107" s="156"/>
      <c r="G107" s="152" t="s">
        <v>74</v>
      </c>
      <c r="H107" s="129"/>
      <c r="I107" s="113" t="s">
        <v>177</v>
      </c>
      <c r="J107" s="154" t="s">
        <v>213</v>
      </c>
      <c r="K107" s="152">
        <v>1</v>
      </c>
      <c r="L107" s="152">
        <v>8</v>
      </c>
      <c r="M107" s="117" t="s">
        <v>146</v>
      </c>
      <c r="N107" s="118" t="s">
        <v>19</v>
      </c>
      <c r="O107" s="142" t="s">
        <v>25</v>
      </c>
      <c r="P107" s="134" t="s">
        <v>179</v>
      </c>
      <c r="Q107" s="134" t="s">
        <v>180</v>
      </c>
      <c r="R107" s="118">
        <v>2</v>
      </c>
      <c r="S107" s="118">
        <v>4</v>
      </c>
      <c r="T107" s="114">
        <f t="shared" si="61"/>
        <v>8</v>
      </c>
      <c r="U107" s="118" t="str">
        <f t="shared" si="62"/>
        <v>(M)</v>
      </c>
      <c r="V107" s="118">
        <v>25</v>
      </c>
      <c r="W107" s="119">
        <f t="shared" si="63"/>
        <v>200</v>
      </c>
      <c r="X107" s="118" t="str">
        <f t="shared" si="64"/>
        <v>II</v>
      </c>
      <c r="Y107" s="149" t="str">
        <f t="shared" ref="Y107:Y111" si="67">IF(X107="I","No aceptable",IF(X107="II","Aceptable con control específico",IF(X107=0,"","Aceptable")))</f>
        <v>Aceptable con control específico</v>
      </c>
      <c r="Z107" s="137" t="s">
        <v>15</v>
      </c>
      <c r="AA107" s="137" t="s">
        <v>15</v>
      </c>
      <c r="AB107" s="137" t="s">
        <v>25</v>
      </c>
      <c r="AC107" s="138" t="s">
        <v>181</v>
      </c>
      <c r="AD107" s="138" t="s">
        <v>182</v>
      </c>
    </row>
    <row r="108" spans="1:30" ht="103.5" customHeight="1" x14ac:dyDescent="0.2">
      <c r="A108" s="231"/>
      <c r="B108" s="234"/>
      <c r="C108" s="208"/>
      <c r="D108" s="208"/>
      <c r="E108" s="153" t="s">
        <v>19</v>
      </c>
      <c r="F108" s="156"/>
      <c r="G108" s="152" t="s">
        <v>123</v>
      </c>
      <c r="H108" s="129"/>
      <c r="I108" s="113" t="s">
        <v>124</v>
      </c>
      <c r="J108" s="154" t="s">
        <v>125</v>
      </c>
      <c r="K108" s="152">
        <v>1</v>
      </c>
      <c r="L108" s="152">
        <v>8</v>
      </c>
      <c r="M108" s="120" t="s">
        <v>129</v>
      </c>
      <c r="N108" s="118" t="s">
        <v>19</v>
      </c>
      <c r="O108" s="133" t="s">
        <v>25</v>
      </c>
      <c r="P108" s="132" t="s">
        <v>127</v>
      </c>
      <c r="Q108" s="146" t="s">
        <v>128</v>
      </c>
      <c r="R108" s="118">
        <v>2</v>
      </c>
      <c r="S108" s="118">
        <v>2</v>
      </c>
      <c r="T108" s="114">
        <f t="shared" si="61"/>
        <v>4</v>
      </c>
      <c r="U108" s="118" t="str">
        <f t="shared" si="62"/>
        <v>(B)</v>
      </c>
      <c r="V108" s="118">
        <v>60</v>
      </c>
      <c r="W108" s="119">
        <f t="shared" si="63"/>
        <v>240</v>
      </c>
      <c r="X108" s="118" t="str">
        <f t="shared" si="64"/>
        <v>II</v>
      </c>
      <c r="Y108" s="149" t="str">
        <f t="shared" si="67"/>
        <v>Aceptable con control específico</v>
      </c>
      <c r="Z108" s="118" t="s">
        <v>15</v>
      </c>
      <c r="AA108" s="118" t="s">
        <v>15</v>
      </c>
      <c r="AB108" s="138" t="s">
        <v>130</v>
      </c>
      <c r="AC108" s="141" t="s">
        <v>131</v>
      </c>
      <c r="AD108" s="138" t="s">
        <v>132</v>
      </c>
    </row>
    <row r="109" spans="1:30" ht="103.5" customHeight="1" x14ac:dyDescent="0.2">
      <c r="A109" s="231"/>
      <c r="B109" s="234"/>
      <c r="C109" s="208"/>
      <c r="D109" s="208"/>
      <c r="E109" s="153" t="s">
        <v>19</v>
      </c>
      <c r="F109" s="156"/>
      <c r="G109" s="152" t="s">
        <v>123</v>
      </c>
      <c r="H109" s="154" t="s">
        <v>134</v>
      </c>
      <c r="I109" s="113" t="s">
        <v>133</v>
      </c>
      <c r="J109" s="139" t="s">
        <v>135</v>
      </c>
      <c r="K109" s="152">
        <v>1</v>
      </c>
      <c r="L109" s="152">
        <v>8</v>
      </c>
      <c r="M109" s="117" t="s">
        <v>136</v>
      </c>
      <c r="N109" s="118" t="s">
        <v>19</v>
      </c>
      <c r="O109" s="133" t="s">
        <v>25</v>
      </c>
      <c r="P109" s="132" t="s">
        <v>127</v>
      </c>
      <c r="Q109" s="146" t="s">
        <v>128</v>
      </c>
      <c r="R109" s="118">
        <v>2</v>
      </c>
      <c r="S109" s="118">
        <v>3</v>
      </c>
      <c r="T109" s="114">
        <f t="shared" si="61"/>
        <v>6</v>
      </c>
      <c r="U109" s="118" t="str">
        <f t="shared" si="62"/>
        <v>(M)</v>
      </c>
      <c r="V109" s="118">
        <v>25</v>
      </c>
      <c r="W109" s="119">
        <f t="shared" si="63"/>
        <v>150</v>
      </c>
      <c r="X109" s="118" t="str">
        <f t="shared" si="64"/>
        <v>II</v>
      </c>
      <c r="Y109" s="149" t="str">
        <f t="shared" si="67"/>
        <v>Aceptable con control específico</v>
      </c>
      <c r="Z109" s="118" t="s">
        <v>15</v>
      </c>
      <c r="AA109" s="118" t="s">
        <v>15</v>
      </c>
      <c r="AB109" s="138" t="s">
        <v>130</v>
      </c>
      <c r="AC109" s="141" t="s">
        <v>131</v>
      </c>
      <c r="AD109" s="138" t="s">
        <v>132</v>
      </c>
    </row>
    <row r="110" spans="1:30" ht="103.5" customHeight="1" x14ac:dyDescent="0.2">
      <c r="A110" s="231"/>
      <c r="B110" s="234"/>
      <c r="C110" s="208"/>
      <c r="D110" s="208"/>
      <c r="E110" s="153" t="s">
        <v>19</v>
      </c>
      <c r="F110" s="157"/>
      <c r="G110" s="152" t="s">
        <v>123</v>
      </c>
      <c r="H110" s="129"/>
      <c r="I110" s="113" t="s">
        <v>137</v>
      </c>
      <c r="J110" s="154" t="s">
        <v>138</v>
      </c>
      <c r="K110" s="152">
        <v>1</v>
      </c>
      <c r="L110" s="152">
        <v>8</v>
      </c>
      <c r="M110" s="120" t="s">
        <v>129</v>
      </c>
      <c r="N110" s="118" t="s">
        <v>19</v>
      </c>
      <c r="O110" s="133" t="s">
        <v>25</v>
      </c>
      <c r="P110" s="132" t="s">
        <v>127</v>
      </c>
      <c r="Q110" s="146" t="s">
        <v>128</v>
      </c>
      <c r="R110" s="118">
        <v>2</v>
      </c>
      <c r="S110" s="118">
        <v>3</v>
      </c>
      <c r="T110" s="114">
        <f t="shared" si="61"/>
        <v>6</v>
      </c>
      <c r="U110" s="118" t="str">
        <f t="shared" si="62"/>
        <v>(M)</v>
      </c>
      <c r="V110" s="118">
        <v>25</v>
      </c>
      <c r="W110" s="119">
        <f t="shared" si="63"/>
        <v>150</v>
      </c>
      <c r="X110" s="118" t="str">
        <f t="shared" si="64"/>
        <v>II</v>
      </c>
      <c r="Y110" s="149" t="str">
        <f t="shared" si="67"/>
        <v>Aceptable con control específico</v>
      </c>
      <c r="Z110" s="118" t="s">
        <v>15</v>
      </c>
      <c r="AA110" s="118" t="s">
        <v>15</v>
      </c>
      <c r="AB110" s="138" t="s">
        <v>130</v>
      </c>
      <c r="AC110" s="141" t="s">
        <v>131</v>
      </c>
      <c r="AD110" s="138" t="s">
        <v>132</v>
      </c>
    </row>
    <row r="111" spans="1:30" ht="150.75" customHeight="1" x14ac:dyDescent="0.2">
      <c r="A111" s="231"/>
      <c r="B111" s="234"/>
      <c r="C111" s="209" t="s">
        <v>214</v>
      </c>
      <c r="D111" s="208" t="s">
        <v>215</v>
      </c>
      <c r="E111" s="153" t="s">
        <v>19</v>
      </c>
      <c r="F111" s="155"/>
      <c r="G111" s="153" t="s">
        <v>11</v>
      </c>
      <c r="H111" s="153" t="s">
        <v>13</v>
      </c>
      <c r="I111" s="153" t="s">
        <v>12</v>
      </c>
      <c r="J111" s="125" t="s">
        <v>14</v>
      </c>
      <c r="K111" s="152">
        <v>3</v>
      </c>
      <c r="L111" s="152">
        <v>12</v>
      </c>
      <c r="M111" s="131" t="s">
        <v>18</v>
      </c>
      <c r="N111" s="153" t="s">
        <v>19</v>
      </c>
      <c r="O111" s="153" t="s">
        <v>15</v>
      </c>
      <c r="P111" s="131" t="s">
        <v>16</v>
      </c>
      <c r="Q111" s="126" t="s">
        <v>17</v>
      </c>
      <c r="R111" s="153">
        <v>2</v>
      </c>
      <c r="S111" s="153">
        <v>3</v>
      </c>
      <c r="T111" s="114">
        <f>(R111*S111)</f>
        <v>6</v>
      </c>
      <c r="U111" s="118" t="str">
        <f>IF(T111&lt;2,"O",IF(T111&lt;=4,"(B)",IF(T111&lt;=8,"(M)",IF(T111&lt;=20,"(A)","(MA)"))))</f>
        <v>(M)</v>
      </c>
      <c r="V111" s="118">
        <v>25</v>
      </c>
      <c r="W111" s="119">
        <f>T111*V111</f>
        <v>150</v>
      </c>
      <c r="X111" s="118" t="str">
        <f>IF(W111&lt;20,"O",IF(W111&lt;=20,"IV",IF(W111&lt;=120,"III",IF(W111&lt;=500,"II","I"))))</f>
        <v>II</v>
      </c>
      <c r="Y111" s="149" t="str">
        <f t="shared" si="67"/>
        <v>Aceptable con control específico</v>
      </c>
      <c r="Z111" s="153" t="s">
        <v>15</v>
      </c>
      <c r="AA111" s="153" t="s">
        <v>15</v>
      </c>
      <c r="AB111" s="153" t="s">
        <v>15</v>
      </c>
      <c r="AC111" s="128" t="s">
        <v>20</v>
      </c>
      <c r="AD111" s="128" t="s">
        <v>21</v>
      </c>
    </row>
    <row r="112" spans="1:30" ht="28.5" customHeight="1" x14ac:dyDescent="0.2">
      <c r="A112" s="231"/>
      <c r="B112" s="234"/>
      <c r="C112" s="209"/>
      <c r="D112" s="208"/>
      <c r="E112" s="153" t="s">
        <v>19</v>
      </c>
      <c r="F112" s="156"/>
      <c r="G112" s="153" t="s">
        <v>31</v>
      </c>
      <c r="H112" s="129"/>
      <c r="I112" s="153" t="s">
        <v>32</v>
      </c>
      <c r="J112" s="132" t="s">
        <v>33</v>
      </c>
      <c r="K112" s="152">
        <v>3</v>
      </c>
      <c r="L112" s="152">
        <v>12</v>
      </c>
      <c r="M112" s="131" t="s">
        <v>38</v>
      </c>
      <c r="N112" s="118" t="s">
        <v>19</v>
      </c>
      <c r="O112" s="132" t="s">
        <v>35</v>
      </c>
      <c r="P112" s="147" t="s">
        <v>36</v>
      </c>
      <c r="Q112" s="134" t="s">
        <v>37</v>
      </c>
      <c r="R112" s="153">
        <v>2</v>
      </c>
      <c r="S112" s="153">
        <v>3</v>
      </c>
      <c r="T112" s="114">
        <f t="shared" ref="T112:T125" si="68">(R112*S112)</f>
        <v>6</v>
      </c>
      <c r="U112" s="118" t="str">
        <f t="shared" ref="U112:U125" si="69">IF(T112&lt;2,"O",IF(T112&lt;=4,"(B)",IF(T112&lt;=8,"(M)",IF(T112&lt;=20,"(A)","(MA)"))))</f>
        <v>(M)</v>
      </c>
      <c r="V112" s="118">
        <v>10</v>
      </c>
      <c r="W112" s="119">
        <f t="shared" ref="W112:W125" si="70">T112*V112</f>
        <v>60</v>
      </c>
      <c r="X112" s="118" t="str">
        <f t="shared" ref="X112:X125" si="71">IF(W112&lt;20,"O",IF(W112&lt;=20,"IV",IF(W112&lt;=120,"III",IF(W112&lt;=500,"II","I"))))</f>
        <v>III</v>
      </c>
      <c r="Y112" s="115" t="str">
        <f t="shared" ref="Y112" si="72">IF(X112="I","No aceptable",IF(X112="II","Aceptableconcontrolespecífico",IF(X112=0,"","Aceptable")))</f>
        <v>Aceptable</v>
      </c>
      <c r="Z112" s="118" t="s">
        <v>15</v>
      </c>
      <c r="AA112" s="118" t="s">
        <v>15</v>
      </c>
      <c r="AB112" s="137" t="s">
        <v>15</v>
      </c>
      <c r="AC112" s="135" t="s">
        <v>39</v>
      </c>
      <c r="AD112" s="135" t="s">
        <v>40</v>
      </c>
    </row>
    <row r="113" spans="1:30" ht="92.25" customHeight="1" x14ac:dyDescent="0.2">
      <c r="A113" s="231"/>
      <c r="B113" s="234"/>
      <c r="C113" s="209"/>
      <c r="D113" s="208"/>
      <c r="E113" s="153" t="s">
        <v>19</v>
      </c>
      <c r="F113" s="156"/>
      <c r="G113" s="153" t="s">
        <v>31</v>
      </c>
      <c r="H113" s="137" t="s">
        <v>205</v>
      </c>
      <c r="I113" s="113" t="s">
        <v>204</v>
      </c>
      <c r="J113" s="134" t="s">
        <v>206</v>
      </c>
      <c r="K113" s="152">
        <v>3</v>
      </c>
      <c r="L113" s="152">
        <v>12</v>
      </c>
      <c r="M113" s="117" t="s">
        <v>209</v>
      </c>
      <c r="N113" s="118" t="s">
        <v>19</v>
      </c>
      <c r="O113" s="137" t="s">
        <v>25</v>
      </c>
      <c r="P113" s="142" t="s">
        <v>207</v>
      </c>
      <c r="Q113" s="134" t="s">
        <v>208</v>
      </c>
      <c r="R113" s="118">
        <v>2</v>
      </c>
      <c r="S113" s="118">
        <v>4</v>
      </c>
      <c r="T113" s="114">
        <f t="shared" si="68"/>
        <v>8</v>
      </c>
      <c r="U113" s="118" t="str">
        <f t="shared" si="69"/>
        <v>(M)</v>
      </c>
      <c r="V113" s="118">
        <v>25</v>
      </c>
      <c r="W113" s="119">
        <f t="shared" si="70"/>
        <v>200</v>
      </c>
      <c r="X113" s="118" t="str">
        <f t="shared" si="71"/>
        <v>II</v>
      </c>
      <c r="Y113" s="149" t="str">
        <f t="shared" ref="Y113:Y114" si="73">IF(X113="I","No aceptable",IF(X113="II","Aceptable con control específico",IF(X113=0,"","Aceptable")))</f>
        <v>Aceptable con control específico</v>
      </c>
      <c r="Z113" s="118" t="s">
        <v>15</v>
      </c>
      <c r="AA113" s="118" t="s">
        <v>15</v>
      </c>
      <c r="AB113" s="118" t="s">
        <v>25</v>
      </c>
      <c r="AC113" s="138" t="s">
        <v>210</v>
      </c>
      <c r="AD113" s="138" t="s">
        <v>211</v>
      </c>
    </row>
    <row r="114" spans="1:30" ht="75.75" customHeight="1" x14ac:dyDescent="0.2">
      <c r="A114" s="231"/>
      <c r="B114" s="234"/>
      <c r="C114" s="209"/>
      <c r="D114" s="208"/>
      <c r="E114" s="153" t="s">
        <v>19</v>
      </c>
      <c r="F114" s="156"/>
      <c r="G114" s="153" t="s">
        <v>31</v>
      </c>
      <c r="H114" s="137" t="s">
        <v>187</v>
      </c>
      <c r="I114" s="153" t="s">
        <v>186</v>
      </c>
      <c r="J114" s="134" t="s">
        <v>188</v>
      </c>
      <c r="K114" s="152">
        <v>3</v>
      </c>
      <c r="L114" s="152">
        <v>12</v>
      </c>
      <c r="M114" s="117" t="s">
        <v>190</v>
      </c>
      <c r="N114" s="118" t="s">
        <v>19</v>
      </c>
      <c r="O114" s="152" t="s">
        <v>25</v>
      </c>
      <c r="P114" s="152" t="s">
        <v>25</v>
      </c>
      <c r="Q114" s="116" t="s">
        <v>189</v>
      </c>
      <c r="R114" s="118">
        <v>2</v>
      </c>
      <c r="S114" s="118">
        <v>4</v>
      </c>
      <c r="T114" s="114">
        <f t="shared" si="68"/>
        <v>8</v>
      </c>
      <c r="U114" s="118" t="str">
        <f t="shared" si="69"/>
        <v>(M)</v>
      </c>
      <c r="V114" s="118">
        <v>25</v>
      </c>
      <c r="W114" s="119">
        <f t="shared" si="70"/>
        <v>200</v>
      </c>
      <c r="X114" s="118" t="str">
        <f t="shared" si="71"/>
        <v>II</v>
      </c>
      <c r="Y114" s="149" t="str">
        <f t="shared" si="73"/>
        <v>Aceptable con control específico</v>
      </c>
      <c r="Z114" s="118" t="s">
        <v>15</v>
      </c>
      <c r="AA114" s="118" t="s">
        <v>15</v>
      </c>
      <c r="AB114" s="118" t="s">
        <v>15</v>
      </c>
      <c r="AC114" s="120" t="s">
        <v>191</v>
      </c>
      <c r="AD114" s="138" t="s">
        <v>192</v>
      </c>
    </row>
    <row r="115" spans="1:30" ht="50.25" customHeight="1" x14ac:dyDescent="0.2">
      <c r="A115" s="231"/>
      <c r="B115" s="234"/>
      <c r="C115" s="209"/>
      <c r="D115" s="208"/>
      <c r="E115" s="153" t="s">
        <v>19</v>
      </c>
      <c r="F115" s="156"/>
      <c r="G115" s="153" t="s">
        <v>31</v>
      </c>
      <c r="H115" s="137" t="s">
        <v>42</v>
      </c>
      <c r="I115" s="153" t="s">
        <v>41</v>
      </c>
      <c r="J115" s="134" t="s">
        <v>43</v>
      </c>
      <c r="K115" s="152">
        <v>3</v>
      </c>
      <c r="L115" s="152">
        <v>12</v>
      </c>
      <c r="M115" s="120" t="s">
        <v>47</v>
      </c>
      <c r="N115" s="118" t="s">
        <v>19</v>
      </c>
      <c r="O115" s="147" t="s">
        <v>44</v>
      </c>
      <c r="P115" s="134" t="s">
        <v>45</v>
      </c>
      <c r="Q115" s="134" t="s">
        <v>46</v>
      </c>
      <c r="R115" s="153">
        <v>2</v>
      </c>
      <c r="S115" s="153">
        <v>3</v>
      </c>
      <c r="T115" s="114">
        <f t="shared" si="68"/>
        <v>6</v>
      </c>
      <c r="U115" s="118" t="str">
        <f t="shared" si="69"/>
        <v>(M)</v>
      </c>
      <c r="V115" s="118">
        <v>10</v>
      </c>
      <c r="W115" s="119">
        <f t="shared" si="70"/>
        <v>60</v>
      </c>
      <c r="X115" s="118" t="str">
        <f t="shared" si="71"/>
        <v>III</v>
      </c>
      <c r="Y115" s="115" t="str">
        <f t="shared" ref="Y115:Y121" si="74">IF(X115="I","No aceptable",IF(X115="II","Aceptableconcontrolespecífico",IF(X115=0,"","Aceptable")))</f>
        <v>Aceptable</v>
      </c>
      <c r="Z115" s="153" t="s">
        <v>15</v>
      </c>
      <c r="AA115" s="118" t="s">
        <v>15</v>
      </c>
      <c r="AB115" s="138" t="s">
        <v>48</v>
      </c>
      <c r="AC115" s="138" t="s">
        <v>49</v>
      </c>
      <c r="AD115" s="138" t="s">
        <v>50</v>
      </c>
    </row>
    <row r="116" spans="1:30" ht="95.25" customHeight="1" x14ac:dyDescent="0.2">
      <c r="A116" s="231"/>
      <c r="B116" s="234"/>
      <c r="C116" s="209"/>
      <c r="D116" s="208"/>
      <c r="E116" s="153" t="s">
        <v>19</v>
      </c>
      <c r="F116" s="156"/>
      <c r="G116" s="153" t="s">
        <v>193</v>
      </c>
      <c r="H116" s="137" t="s">
        <v>162</v>
      </c>
      <c r="I116" s="153" t="s">
        <v>161</v>
      </c>
      <c r="J116" s="134" t="s">
        <v>175</v>
      </c>
      <c r="K116" s="152">
        <v>3</v>
      </c>
      <c r="L116" s="152">
        <v>12</v>
      </c>
      <c r="M116" s="117" t="s">
        <v>166</v>
      </c>
      <c r="N116" s="118" t="s">
        <v>19</v>
      </c>
      <c r="O116" s="142" t="s">
        <v>25</v>
      </c>
      <c r="P116" s="151" t="s">
        <v>164</v>
      </c>
      <c r="Q116" s="143" t="s">
        <v>165</v>
      </c>
      <c r="R116" s="118">
        <v>2</v>
      </c>
      <c r="S116" s="118">
        <v>3</v>
      </c>
      <c r="T116" s="114">
        <f t="shared" si="68"/>
        <v>6</v>
      </c>
      <c r="U116" s="118" t="str">
        <f t="shared" si="69"/>
        <v>(M)</v>
      </c>
      <c r="V116" s="118">
        <v>10</v>
      </c>
      <c r="W116" s="119">
        <f t="shared" si="70"/>
        <v>60</v>
      </c>
      <c r="X116" s="118" t="str">
        <f t="shared" si="71"/>
        <v>III</v>
      </c>
      <c r="Y116" s="115" t="str">
        <f t="shared" si="74"/>
        <v>Aceptable</v>
      </c>
      <c r="Z116" s="118" t="s">
        <v>15</v>
      </c>
      <c r="AA116" s="118" t="s">
        <v>15</v>
      </c>
      <c r="AB116" s="137" t="s">
        <v>25</v>
      </c>
      <c r="AC116" s="135" t="s">
        <v>167</v>
      </c>
      <c r="AD116" s="144" t="s">
        <v>168</v>
      </c>
    </row>
    <row r="117" spans="1:30" ht="184.5" customHeight="1" x14ac:dyDescent="0.2">
      <c r="A117" s="231"/>
      <c r="B117" s="234"/>
      <c r="C117" s="209"/>
      <c r="D117" s="208"/>
      <c r="E117" s="153" t="s">
        <v>19</v>
      </c>
      <c r="F117" s="156"/>
      <c r="G117" s="152" t="s">
        <v>51</v>
      </c>
      <c r="H117" s="137" t="s">
        <v>53</v>
      </c>
      <c r="I117" s="152" t="s">
        <v>52</v>
      </c>
      <c r="J117" s="134" t="s">
        <v>54</v>
      </c>
      <c r="K117" s="152">
        <v>3</v>
      </c>
      <c r="L117" s="152">
        <v>12</v>
      </c>
      <c r="M117" s="120" t="s">
        <v>57</v>
      </c>
      <c r="N117" s="118" t="s">
        <v>19</v>
      </c>
      <c r="O117" s="152" t="s">
        <v>25</v>
      </c>
      <c r="P117" s="134" t="s">
        <v>55</v>
      </c>
      <c r="Q117" s="134" t="s">
        <v>141</v>
      </c>
      <c r="R117" s="118">
        <v>2</v>
      </c>
      <c r="S117" s="118">
        <v>2</v>
      </c>
      <c r="T117" s="114">
        <f t="shared" si="68"/>
        <v>4</v>
      </c>
      <c r="U117" s="118" t="str">
        <f t="shared" si="69"/>
        <v>(B)</v>
      </c>
      <c r="V117" s="118">
        <v>10</v>
      </c>
      <c r="W117" s="119">
        <f t="shared" si="70"/>
        <v>40</v>
      </c>
      <c r="X117" s="118" t="str">
        <f t="shared" si="71"/>
        <v>III</v>
      </c>
      <c r="Y117" s="115" t="str">
        <f t="shared" si="74"/>
        <v>Aceptable</v>
      </c>
      <c r="Z117" s="118" t="s">
        <v>15</v>
      </c>
      <c r="AA117" s="118" t="s">
        <v>15</v>
      </c>
      <c r="AB117" s="118" t="s">
        <v>25</v>
      </c>
      <c r="AC117" s="135" t="s">
        <v>58</v>
      </c>
      <c r="AD117" s="135" t="s">
        <v>59</v>
      </c>
    </row>
    <row r="118" spans="1:30" ht="216.75" customHeight="1" x14ac:dyDescent="0.2">
      <c r="A118" s="231"/>
      <c r="B118" s="234"/>
      <c r="C118" s="209"/>
      <c r="D118" s="208"/>
      <c r="E118" s="153" t="s">
        <v>19</v>
      </c>
      <c r="F118" s="156"/>
      <c r="G118" s="152" t="s">
        <v>176</v>
      </c>
      <c r="H118" s="137" t="s">
        <v>62</v>
      </c>
      <c r="I118" s="113" t="s">
        <v>61</v>
      </c>
      <c r="J118" s="134" t="s">
        <v>63</v>
      </c>
      <c r="K118" s="152">
        <v>3</v>
      </c>
      <c r="L118" s="152">
        <v>12</v>
      </c>
      <c r="M118" s="117" t="s">
        <v>64</v>
      </c>
      <c r="N118" s="118" t="s">
        <v>19</v>
      </c>
      <c r="O118" s="152" t="s">
        <v>15</v>
      </c>
      <c r="P118" s="152" t="s">
        <v>15</v>
      </c>
      <c r="Q118" s="152" t="s">
        <v>15</v>
      </c>
      <c r="R118" s="118">
        <v>2</v>
      </c>
      <c r="S118" s="118">
        <v>4</v>
      </c>
      <c r="T118" s="114">
        <f t="shared" si="68"/>
        <v>8</v>
      </c>
      <c r="U118" s="118" t="str">
        <f t="shared" si="69"/>
        <v>(M)</v>
      </c>
      <c r="V118" s="118">
        <v>10</v>
      </c>
      <c r="W118" s="119">
        <f t="shared" si="70"/>
        <v>80</v>
      </c>
      <c r="X118" s="118" t="str">
        <f t="shared" si="71"/>
        <v>III</v>
      </c>
      <c r="Y118" s="115" t="str">
        <f t="shared" si="74"/>
        <v>Aceptable</v>
      </c>
      <c r="Z118" s="118" t="s">
        <v>15</v>
      </c>
      <c r="AA118" s="118" t="s">
        <v>15</v>
      </c>
      <c r="AB118" s="159" t="s">
        <v>25</v>
      </c>
      <c r="AC118" s="134" t="s">
        <v>66</v>
      </c>
      <c r="AD118" s="134" t="s">
        <v>67</v>
      </c>
    </row>
    <row r="119" spans="1:30" ht="93" customHeight="1" x14ac:dyDescent="0.2">
      <c r="A119" s="231"/>
      <c r="B119" s="234"/>
      <c r="C119" s="209"/>
      <c r="D119" s="208"/>
      <c r="E119" s="153" t="s">
        <v>19</v>
      </c>
      <c r="F119" s="156"/>
      <c r="G119" s="152" t="s">
        <v>74</v>
      </c>
      <c r="H119" s="121" t="s">
        <v>216</v>
      </c>
      <c r="I119" s="113" t="s">
        <v>75</v>
      </c>
      <c r="J119" s="134" t="s">
        <v>77</v>
      </c>
      <c r="K119" s="152">
        <v>3</v>
      </c>
      <c r="L119" s="152">
        <v>12</v>
      </c>
      <c r="M119" s="117" t="s">
        <v>80</v>
      </c>
      <c r="N119" s="118" t="s">
        <v>19</v>
      </c>
      <c r="O119" s="137" t="s">
        <v>25</v>
      </c>
      <c r="P119" s="134" t="s">
        <v>78</v>
      </c>
      <c r="Q119" s="134" t="s">
        <v>79</v>
      </c>
      <c r="R119" s="118">
        <v>2</v>
      </c>
      <c r="S119" s="118">
        <v>3</v>
      </c>
      <c r="T119" s="114">
        <f t="shared" si="68"/>
        <v>6</v>
      </c>
      <c r="U119" s="118" t="str">
        <f t="shared" si="69"/>
        <v>(M)</v>
      </c>
      <c r="V119" s="118">
        <v>10</v>
      </c>
      <c r="W119" s="119">
        <f t="shared" si="70"/>
        <v>60</v>
      </c>
      <c r="X119" s="118" t="str">
        <f t="shared" si="71"/>
        <v>III</v>
      </c>
      <c r="Y119" s="115" t="str">
        <f t="shared" si="74"/>
        <v>Aceptable</v>
      </c>
      <c r="Z119" s="118" t="s">
        <v>15</v>
      </c>
      <c r="AA119" s="118" t="s">
        <v>15</v>
      </c>
      <c r="AB119" s="137" t="s">
        <v>25</v>
      </c>
      <c r="AC119" s="138" t="s">
        <v>81</v>
      </c>
      <c r="AD119" s="138" t="s">
        <v>82</v>
      </c>
    </row>
    <row r="120" spans="1:30" ht="216.75" customHeight="1" x14ac:dyDescent="0.2">
      <c r="A120" s="231"/>
      <c r="B120" s="234"/>
      <c r="C120" s="209"/>
      <c r="D120" s="208"/>
      <c r="E120" s="153" t="s">
        <v>19</v>
      </c>
      <c r="F120" s="156"/>
      <c r="G120" s="152" t="s">
        <v>74</v>
      </c>
      <c r="H120" s="137" t="s">
        <v>84</v>
      </c>
      <c r="I120" s="113" t="s">
        <v>83</v>
      </c>
      <c r="J120" s="134" t="s">
        <v>85</v>
      </c>
      <c r="K120" s="152">
        <v>3</v>
      </c>
      <c r="L120" s="152">
        <v>12</v>
      </c>
      <c r="M120" s="117" t="s">
        <v>145</v>
      </c>
      <c r="N120" s="118" t="s">
        <v>19</v>
      </c>
      <c r="O120" s="134" t="s">
        <v>86</v>
      </c>
      <c r="P120" s="134" t="s">
        <v>87</v>
      </c>
      <c r="Q120" s="140" t="s">
        <v>88</v>
      </c>
      <c r="R120" s="118">
        <v>2</v>
      </c>
      <c r="S120" s="118">
        <v>3</v>
      </c>
      <c r="T120" s="114">
        <f t="shared" si="68"/>
        <v>6</v>
      </c>
      <c r="U120" s="118" t="str">
        <f t="shared" si="69"/>
        <v>(M)</v>
      </c>
      <c r="V120" s="118">
        <v>10</v>
      </c>
      <c r="W120" s="119">
        <f t="shared" si="70"/>
        <v>60</v>
      </c>
      <c r="X120" s="118" t="str">
        <f t="shared" si="71"/>
        <v>III</v>
      </c>
      <c r="Y120" s="115" t="str">
        <f t="shared" si="74"/>
        <v>Aceptable</v>
      </c>
      <c r="Z120" s="137" t="s">
        <v>15</v>
      </c>
      <c r="AA120" s="137" t="s">
        <v>15</v>
      </c>
      <c r="AB120" s="138" t="s">
        <v>217</v>
      </c>
      <c r="AC120" s="138" t="s">
        <v>218</v>
      </c>
      <c r="AD120" s="138" t="s">
        <v>91</v>
      </c>
    </row>
    <row r="121" spans="1:30" ht="99.75" customHeight="1" x14ac:dyDescent="0.2">
      <c r="A121" s="231"/>
      <c r="B121" s="234"/>
      <c r="C121" s="209"/>
      <c r="D121" s="208"/>
      <c r="E121" s="153" t="s">
        <v>19</v>
      </c>
      <c r="F121" s="156"/>
      <c r="G121" s="152" t="s">
        <v>74</v>
      </c>
      <c r="H121" s="137" t="s">
        <v>101</v>
      </c>
      <c r="I121" s="113" t="s">
        <v>100</v>
      </c>
      <c r="J121" s="134" t="s">
        <v>102</v>
      </c>
      <c r="K121" s="152">
        <v>3</v>
      </c>
      <c r="L121" s="152">
        <v>12</v>
      </c>
      <c r="M121" s="117" t="s">
        <v>105</v>
      </c>
      <c r="N121" s="118" t="s">
        <v>19</v>
      </c>
      <c r="O121" s="142" t="s">
        <v>25</v>
      </c>
      <c r="P121" s="134" t="s">
        <v>103</v>
      </c>
      <c r="Q121" s="134" t="s">
        <v>104</v>
      </c>
      <c r="R121" s="118">
        <v>2</v>
      </c>
      <c r="S121" s="118">
        <v>2</v>
      </c>
      <c r="T121" s="114">
        <f t="shared" si="68"/>
        <v>4</v>
      </c>
      <c r="U121" s="118" t="str">
        <f t="shared" si="69"/>
        <v>(B)</v>
      </c>
      <c r="V121" s="118">
        <v>10</v>
      </c>
      <c r="W121" s="119">
        <f t="shared" si="70"/>
        <v>40</v>
      </c>
      <c r="X121" s="118" t="str">
        <f t="shared" si="71"/>
        <v>III</v>
      </c>
      <c r="Y121" s="115" t="str">
        <f t="shared" si="74"/>
        <v>Aceptable</v>
      </c>
      <c r="Z121" s="118" t="s">
        <v>15</v>
      </c>
      <c r="AA121" s="118" t="s">
        <v>15</v>
      </c>
      <c r="AB121" s="138" t="s">
        <v>106</v>
      </c>
      <c r="AC121" s="138" t="s">
        <v>107</v>
      </c>
      <c r="AD121" s="138" t="s">
        <v>108</v>
      </c>
    </row>
    <row r="122" spans="1:30" ht="66" customHeight="1" x14ac:dyDescent="0.2">
      <c r="A122" s="231"/>
      <c r="B122" s="234"/>
      <c r="C122" s="209"/>
      <c r="D122" s="208"/>
      <c r="E122" s="153" t="s">
        <v>19</v>
      </c>
      <c r="F122" s="156"/>
      <c r="G122" s="152" t="s">
        <v>74</v>
      </c>
      <c r="H122" s="137" t="s">
        <v>116</v>
      </c>
      <c r="I122" s="113" t="s">
        <v>115</v>
      </c>
      <c r="J122" s="138" t="s">
        <v>117</v>
      </c>
      <c r="K122" s="152">
        <v>3</v>
      </c>
      <c r="L122" s="152">
        <v>12</v>
      </c>
      <c r="M122" s="117" t="s">
        <v>120</v>
      </c>
      <c r="N122" s="118" t="s">
        <v>19</v>
      </c>
      <c r="O122" s="137" t="s">
        <v>25</v>
      </c>
      <c r="P122" s="138" t="s">
        <v>118</v>
      </c>
      <c r="Q122" s="138" t="s">
        <v>119</v>
      </c>
      <c r="R122" s="118">
        <v>2</v>
      </c>
      <c r="S122" s="118">
        <v>3</v>
      </c>
      <c r="T122" s="114">
        <f t="shared" si="68"/>
        <v>6</v>
      </c>
      <c r="U122" s="118" t="str">
        <f t="shared" si="69"/>
        <v>(M)</v>
      </c>
      <c r="V122" s="118">
        <v>25</v>
      </c>
      <c r="W122" s="119">
        <f t="shared" si="70"/>
        <v>150</v>
      </c>
      <c r="X122" s="118" t="str">
        <f t="shared" si="71"/>
        <v>II</v>
      </c>
      <c r="Y122" s="149" t="str">
        <f t="shared" ref="Y122:Y126" si="75">IF(X122="I","No aceptable",IF(X122="II","Aceptable con control específico",IF(X122=0,"","Aceptable")))</f>
        <v>Aceptable con control específico</v>
      </c>
      <c r="Z122" s="153" t="s">
        <v>15</v>
      </c>
      <c r="AA122" s="153" t="s">
        <v>15</v>
      </c>
      <c r="AB122" s="137" t="s">
        <v>25</v>
      </c>
      <c r="AC122" s="138" t="s">
        <v>121</v>
      </c>
      <c r="AD122" s="138" t="s">
        <v>122</v>
      </c>
    </row>
    <row r="123" spans="1:30" ht="89.25" customHeight="1" x14ac:dyDescent="0.2">
      <c r="A123" s="231"/>
      <c r="B123" s="234"/>
      <c r="C123" s="209"/>
      <c r="D123" s="208"/>
      <c r="E123" s="153" t="s">
        <v>19</v>
      </c>
      <c r="F123" s="156"/>
      <c r="G123" s="152" t="s">
        <v>123</v>
      </c>
      <c r="H123" s="154" t="s">
        <v>125</v>
      </c>
      <c r="I123" s="113" t="s">
        <v>124</v>
      </c>
      <c r="J123" s="148" t="s">
        <v>126</v>
      </c>
      <c r="K123" s="152">
        <v>3</v>
      </c>
      <c r="L123" s="152">
        <v>12</v>
      </c>
      <c r="M123" s="120" t="s">
        <v>129</v>
      </c>
      <c r="N123" s="118" t="s">
        <v>19</v>
      </c>
      <c r="O123" s="133" t="s">
        <v>25</v>
      </c>
      <c r="P123" s="132" t="s">
        <v>127</v>
      </c>
      <c r="Q123" s="146" t="s">
        <v>128</v>
      </c>
      <c r="R123" s="118">
        <v>2</v>
      </c>
      <c r="S123" s="118">
        <v>2</v>
      </c>
      <c r="T123" s="114">
        <f t="shared" si="68"/>
        <v>4</v>
      </c>
      <c r="U123" s="118" t="str">
        <f t="shared" si="69"/>
        <v>(B)</v>
      </c>
      <c r="V123" s="118">
        <v>60</v>
      </c>
      <c r="W123" s="119">
        <f t="shared" si="70"/>
        <v>240</v>
      </c>
      <c r="X123" s="118" t="str">
        <f t="shared" si="71"/>
        <v>II</v>
      </c>
      <c r="Y123" s="149" t="str">
        <f t="shared" si="75"/>
        <v>Aceptable con control específico</v>
      </c>
      <c r="Z123" s="118" t="s">
        <v>15</v>
      </c>
      <c r="AA123" s="118" t="s">
        <v>15</v>
      </c>
      <c r="AB123" s="138" t="s">
        <v>130</v>
      </c>
      <c r="AC123" s="141" t="s">
        <v>131</v>
      </c>
      <c r="AD123" s="138" t="s">
        <v>132</v>
      </c>
    </row>
    <row r="124" spans="1:30" ht="114.75" customHeight="1" x14ac:dyDescent="0.2">
      <c r="A124" s="231"/>
      <c r="B124" s="234"/>
      <c r="C124" s="209"/>
      <c r="D124" s="208"/>
      <c r="E124" s="153" t="s">
        <v>19</v>
      </c>
      <c r="F124" s="156"/>
      <c r="G124" s="152" t="s">
        <v>123</v>
      </c>
      <c r="H124" s="154" t="s">
        <v>134</v>
      </c>
      <c r="I124" s="113" t="s">
        <v>133</v>
      </c>
      <c r="J124" s="139" t="s">
        <v>135</v>
      </c>
      <c r="K124" s="152">
        <v>3</v>
      </c>
      <c r="L124" s="152">
        <v>12</v>
      </c>
      <c r="M124" s="117" t="s">
        <v>136</v>
      </c>
      <c r="N124" s="118" t="s">
        <v>19</v>
      </c>
      <c r="O124" s="133" t="s">
        <v>25</v>
      </c>
      <c r="P124" s="132" t="s">
        <v>127</v>
      </c>
      <c r="Q124" s="146" t="s">
        <v>128</v>
      </c>
      <c r="R124" s="118">
        <v>2</v>
      </c>
      <c r="S124" s="118">
        <v>3</v>
      </c>
      <c r="T124" s="114">
        <f t="shared" si="68"/>
        <v>6</v>
      </c>
      <c r="U124" s="118" t="str">
        <f t="shared" si="69"/>
        <v>(M)</v>
      </c>
      <c r="V124" s="118">
        <v>25</v>
      </c>
      <c r="W124" s="119">
        <f t="shared" si="70"/>
        <v>150</v>
      </c>
      <c r="X124" s="118" t="str">
        <f t="shared" si="71"/>
        <v>II</v>
      </c>
      <c r="Y124" s="149" t="str">
        <f t="shared" si="75"/>
        <v>Aceptable con control específico</v>
      </c>
      <c r="Z124" s="118" t="s">
        <v>15</v>
      </c>
      <c r="AA124" s="118" t="s">
        <v>15</v>
      </c>
      <c r="AB124" s="138" t="s">
        <v>130</v>
      </c>
      <c r="AC124" s="141" t="s">
        <v>131</v>
      </c>
      <c r="AD124" s="138" t="s">
        <v>132</v>
      </c>
    </row>
    <row r="125" spans="1:30" ht="66.75" customHeight="1" x14ac:dyDescent="0.2">
      <c r="A125" s="231"/>
      <c r="B125" s="234"/>
      <c r="C125" s="209"/>
      <c r="D125" s="208"/>
      <c r="E125" s="153" t="s">
        <v>19</v>
      </c>
      <c r="F125" s="157"/>
      <c r="G125" s="152" t="s">
        <v>123</v>
      </c>
      <c r="H125" s="154" t="s">
        <v>138</v>
      </c>
      <c r="I125" s="113" t="s">
        <v>137</v>
      </c>
      <c r="J125" s="148" t="s">
        <v>135</v>
      </c>
      <c r="K125" s="152">
        <v>3</v>
      </c>
      <c r="L125" s="152">
        <v>12</v>
      </c>
      <c r="M125" s="120" t="s">
        <v>129</v>
      </c>
      <c r="N125" s="118" t="s">
        <v>19</v>
      </c>
      <c r="O125" s="133" t="s">
        <v>25</v>
      </c>
      <c r="P125" s="132" t="s">
        <v>127</v>
      </c>
      <c r="Q125" s="146" t="s">
        <v>128</v>
      </c>
      <c r="R125" s="118">
        <v>2</v>
      </c>
      <c r="S125" s="118">
        <v>3</v>
      </c>
      <c r="T125" s="114">
        <f t="shared" si="68"/>
        <v>6</v>
      </c>
      <c r="U125" s="118" t="str">
        <f t="shared" si="69"/>
        <v>(M)</v>
      </c>
      <c r="V125" s="118">
        <v>25</v>
      </c>
      <c r="W125" s="119">
        <f t="shared" si="70"/>
        <v>150</v>
      </c>
      <c r="X125" s="118" t="str">
        <f t="shared" si="71"/>
        <v>II</v>
      </c>
      <c r="Y125" s="149" t="str">
        <f t="shared" si="75"/>
        <v>Aceptable con control específico</v>
      </c>
      <c r="Z125" s="118" t="s">
        <v>15</v>
      </c>
      <c r="AA125" s="118" t="s">
        <v>15</v>
      </c>
      <c r="AB125" s="138" t="s">
        <v>130</v>
      </c>
      <c r="AC125" s="141" t="s">
        <v>131</v>
      </c>
      <c r="AD125" s="138" t="s">
        <v>132</v>
      </c>
    </row>
    <row r="126" spans="1:30" ht="140.25" customHeight="1" x14ac:dyDescent="0.2">
      <c r="A126" s="231"/>
      <c r="B126" s="233" t="s">
        <v>219</v>
      </c>
      <c r="C126" s="210" t="s">
        <v>220</v>
      </c>
      <c r="D126" s="213" t="s">
        <v>221</v>
      </c>
      <c r="E126" s="113"/>
      <c r="F126" s="113" t="s">
        <v>361</v>
      </c>
      <c r="G126" s="153" t="s">
        <v>11</v>
      </c>
      <c r="H126" s="153" t="s">
        <v>13</v>
      </c>
      <c r="I126" s="153" t="s">
        <v>12</v>
      </c>
      <c r="J126" s="125" t="s">
        <v>14</v>
      </c>
      <c r="K126" s="113">
        <v>22</v>
      </c>
      <c r="L126" s="152">
        <v>8</v>
      </c>
      <c r="M126" s="131" t="s">
        <v>18</v>
      </c>
      <c r="N126" s="153" t="s">
        <v>19</v>
      </c>
      <c r="O126" s="153" t="s">
        <v>15</v>
      </c>
      <c r="P126" s="131" t="s">
        <v>16</v>
      </c>
      <c r="Q126" s="126" t="s">
        <v>17</v>
      </c>
      <c r="R126" s="153">
        <v>2</v>
      </c>
      <c r="S126" s="153">
        <v>3</v>
      </c>
      <c r="T126" s="114">
        <f>(R126*S126)</f>
        <v>6</v>
      </c>
      <c r="U126" s="118" t="str">
        <f>IF(T126&lt;2,"O",IF(T126&lt;=4,"(B)",IF(T126&lt;=8,"(M)",IF(T126&lt;=20,"(A)","(MA)"))))</f>
        <v>(M)</v>
      </c>
      <c r="V126" s="118">
        <v>25</v>
      </c>
      <c r="W126" s="119">
        <f>T126*V126</f>
        <v>150</v>
      </c>
      <c r="X126" s="118" t="str">
        <f>IF(W126&lt;20,"O",IF(W126&lt;=20,"IV",IF(W126&lt;=120,"III",IF(W126&lt;=500,"II","I"))))</f>
        <v>II</v>
      </c>
      <c r="Y126" s="149" t="str">
        <f t="shared" si="75"/>
        <v>Aceptable con control específico</v>
      </c>
      <c r="Z126" s="153" t="s">
        <v>15</v>
      </c>
      <c r="AA126" s="153" t="s">
        <v>15</v>
      </c>
      <c r="AB126" s="153" t="s">
        <v>15</v>
      </c>
      <c r="AC126" s="128" t="s">
        <v>20</v>
      </c>
      <c r="AD126" s="128" t="s">
        <v>21</v>
      </c>
    </row>
    <row r="127" spans="1:30" ht="73.5" customHeight="1" x14ac:dyDescent="0.2">
      <c r="A127" s="231"/>
      <c r="B127" s="233"/>
      <c r="C127" s="211"/>
      <c r="D127" s="213"/>
      <c r="E127" s="113"/>
      <c r="F127" s="113" t="s">
        <v>361</v>
      </c>
      <c r="G127" s="113" t="s">
        <v>159</v>
      </c>
      <c r="H127" s="132" t="s">
        <v>33</v>
      </c>
      <c r="I127" s="113" t="s">
        <v>32</v>
      </c>
      <c r="J127" s="125" t="s">
        <v>34</v>
      </c>
      <c r="K127" s="113">
        <v>22</v>
      </c>
      <c r="L127" s="152">
        <v>8</v>
      </c>
      <c r="M127" s="131" t="s">
        <v>38</v>
      </c>
      <c r="N127" s="118" t="s">
        <v>19</v>
      </c>
      <c r="O127" s="132" t="s">
        <v>35</v>
      </c>
      <c r="P127" s="147" t="s">
        <v>36</v>
      </c>
      <c r="Q127" s="134" t="s">
        <v>37</v>
      </c>
      <c r="R127" s="153">
        <v>2</v>
      </c>
      <c r="S127" s="153">
        <v>3</v>
      </c>
      <c r="T127" s="114">
        <f t="shared" ref="T127:T134" si="76">(R127*S127)</f>
        <v>6</v>
      </c>
      <c r="U127" s="118" t="str">
        <f t="shared" ref="U127:U134" si="77">IF(T127&lt;2,"O",IF(T127&lt;=4,"(B)",IF(T127&lt;=8,"(M)",IF(T127&lt;=20,"(A)","(MA)"))))</f>
        <v>(M)</v>
      </c>
      <c r="V127" s="118">
        <v>10</v>
      </c>
      <c r="W127" s="119">
        <f t="shared" ref="W127:W134" si="78">T127*V127</f>
        <v>60</v>
      </c>
      <c r="X127" s="118" t="str">
        <f t="shared" ref="X127:X134" si="79">IF(W127&lt;20,"O",IF(W127&lt;=20,"IV",IF(W127&lt;=120,"III",IF(W127&lt;=500,"II","I"))))</f>
        <v>III</v>
      </c>
      <c r="Y127" s="115" t="str">
        <f t="shared" ref="Y127:Y128" si="80">IF(X127="I","No aceptable",IF(X127="II","Aceptableconcontrolespecífico",IF(X127=0,"","Aceptable")))</f>
        <v>Aceptable</v>
      </c>
      <c r="Z127" s="118" t="s">
        <v>15</v>
      </c>
      <c r="AA127" s="118" t="s">
        <v>15</v>
      </c>
      <c r="AB127" s="137" t="s">
        <v>15</v>
      </c>
      <c r="AC127" s="135" t="s">
        <v>39</v>
      </c>
      <c r="AD127" s="135" t="s">
        <v>40</v>
      </c>
    </row>
    <row r="128" spans="1:30" ht="76.5" customHeight="1" x14ac:dyDescent="0.2">
      <c r="A128" s="231"/>
      <c r="B128" s="233"/>
      <c r="C128" s="211"/>
      <c r="D128" s="213"/>
      <c r="E128" s="113"/>
      <c r="F128" s="113" t="s">
        <v>361</v>
      </c>
      <c r="G128" s="113" t="s">
        <v>74</v>
      </c>
      <c r="H128" s="137" t="s">
        <v>84</v>
      </c>
      <c r="I128" s="113" t="s">
        <v>83</v>
      </c>
      <c r="J128" s="134" t="s">
        <v>85</v>
      </c>
      <c r="K128" s="113">
        <v>22</v>
      </c>
      <c r="L128" s="152">
        <v>8</v>
      </c>
      <c r="M128" s="117" t="s">
        <v>145</v>
      </c>
      <c r="N128" s="118" t="s">
        <v>19</v>
      </c>
      <c r="O128" s="134" t="s">
        <v>86</v>
      </c>
      <c r="P128" s="134" t="s">
        <v>87</v>
      </c>
      <c r="Q128" s="140" t="s">
        <v>88</v>
      </c>
      <c r="R128" s="118">
        <v>2</v>
      </c>
      <c r="S128" s="118">
        <v>3</v>
      </c>
      <c r="T128" s="114">
        <f t="shared" si="76"/>
        <v>6</v>
      </c>
      <c r="U128" s="118" t="str">
        <f t="shared" si="77"/>
        <v>(M)</v>
      </c>
      <c r="V128" s="118">
        <v>10</v>
      </c>
      <c r="W128" s="119">
        <f t="shared" si="78"/>
        <v>60</v>
      </c>
      <c r="X128" s="118" t="str">
        <f t="shared" si="79"/>
        <v>III</v>
      </c>
      <c r="Y128" s="115" t="str">
        <f t="shared" si="80"/>
        <v>Aceptable</v>
      </c>
      <c r="Z128" s="137" t="s">
        <v>15</v>
      </c>
      <c r="AA128" s="137" t="s">
        <v>15</v>
      </c>
      <c r="AB128" s="138" t="s">
        <v>217</v>
      </c>
      <c r="AC128" s="138" t="s">
        <v>218</v>
      </c>
      <c r="AD128" s="138" t="s">
        <v>91</v>
      </c>
    </row>
    <row r="129" spans="1:30" ht="77.25" customHeight="1" x14ac:dyDescent="0.2">
      <c r="A129" s="231"/>
      <c r="B129" s="233"/>
      <c r="C129" s="211"/>
      <c r="D129" s="213"/>
      <c r="E129" s="113"/>
      <c r="F129" s="113" t="s">
        <v>361</v>
      </c>
      <c r="G129" s="113" t="s">
        <v>74</v>
      </c>
      <c r="H129" s="137" t="s">
        <v>93</v>
      </c>
      <c r="I129" s="113" t="s">
        <v>92</v>
      </c>
      <c r="J129" s="134" t="s">
        <v>94</v>
      </c>
      <c r="K129" s="113">
        <v>22</v>
      </c>
      <c r="L129" s="152">
        <v>8</v>
      </c>
      <c r="M129" s="117" t="s">
        <v>146</v>
      </c>
      <c r="N129" s="118" t="s">
        <v>19</v>
      </c>
      <c r="O129" s="142" t="s">
        <v>25</v>
      </c>
      <c r="P129" s="134" t="s">
        <v>95</v>
      </c>
      <c r="Q129" s="134" t="s">
        <v>96</v>
      </c>
      <c r="R129" s="118">
        <v>2</v>
      </c>
      <c r="S129" s="118">
        <v>4</v>
      </c>
      <c r="T129" s="114">
        <f t="shared" si="76"/>
        <v>8</v>
      </c>
      <c r="U129" s="118" t="str">
        <f t="shared" si="77"/>
        <v>(M)</v>
      </c>
      <c r="V129" s="118">
        <v>25</v>
      </c>
      <c r="W129" s="119">
        <f t="shared" si="78"/>
        <v>200</v>
      </c>
      <c r="X129" s="118" t="str">
        <f t="shared" si="79"/>
        <v>II</v>
      </c>
      <c r="Y129" s="149" t="str">
        <f>IF(X129="I","No aceptable",IF(X129="II","Aceptable con control específico",IF(X129=0,"","Aceptable")))</f>
        <v>Aceptable con control específico</v>
      </c>
      <c r="Z129" s="137" t="s">
        <v>15</v>
      </c>
      <c r="AA129" s="137" t="s">
        <v>15</v>
      </c>
      <c r="AB129" s="137" t="s">
        <v>25</v>
      </c>
      <c r="AC129" s="138" t="s">
        <v>98</v>
      </c>
      <c r="AD129" s="138" t="s">
        <v>99</v>
      </c>
    </row>
    <row r="130" spans="1:30" ht="99.75" customHeight="1" x14ac:dyDescent="0.2">
      <c r="A130" s="231"/>
      <c r="B130" s="233"/>
      <c r="C130" s="211"/>
      <c r="D130" s="213"/>
      <c r="E130" s="113"/>
      <c r="F130" s="113" t="s">
        <v>361</v>
      </c>
      <c r="G130" s="153" t="s">
        <v>74</v>
      </c>
      <c r="H130" s="137" t="s">
        <v>101</v>
      </c>
      <c r="I130" s="113" t="s">
        <v>100</v>
      </c>
      <c r="J130" s="134" t="s">
        <v>102</v>
      </c>
      <c r="K130" s="113">
        <v>22</v>
      </c>
      <c r="L130" s="152">
        <v>8</v>
      </c>
      <c r="M130" s="117" t="s">
        <v>105</v>
      </c>
      <c r="N130" s="118" t="s">
        <v>19</v>
      </c>
      <c r="O130" s="142" t="s">
        <v>25</v>
      </c>
      <c r="P130" s="134" t="s">
        <v>103</v>
      </c>
      <c r="Q130" s="134" t="s">
        <v>104</v>
      </c>
      <c r="R130" s="118">
        <v>2</v>
      </c>
      <c r="S130" s="118">
        <v>2</v>
      </c>
      <c r="T130" s="114">
        <f t="shared" si="76"/>
        <v>4</v>
      </c>
      <c r="U130" s="118" t="str">
        <f t="shared" si="77"/>
        <v>(B)</v>
      </c>
      <c r="V130" s="118">
        <v>10</v>
      </c>
      <c r="W130" s="119">
        <f t="shared" si="78"/>
        <v>40</v>
      </c>
      <c r="X130" s="118" t="str">
        <f t="shared" si="79"/>
        <v>III</v>
      </c>
      <c r="Y130" s="115" t="str">
        <f t="shared" ref="Y130" si="81">IF(X130="I","No aceptable",IF(X130="II","Aceptableconcontrolespecífico",IF(X130=0,"","Aceptable")))</f>
        <v>Aceptable</v>
      </c>
      <c r="Z130" s="118" t="s">
        <v>15</v>
      </c>
      <c r="AA130" s="118" t="s">
        <v>15</v>
      </c>
      <c r="AB130" s="138" t="s">
        <v>106</v>
      </c>
      <c r="AC130" s="138" t="s">
        <v>107</v>
      </c>
      <c r="AD130" s="138" t="s">
        <v>108</v>
      </c>
    </row>
    <row r="131" spans="1:30" ht="153" customHeight="1" x14ac:dyDescent="0.2">
      <c r="A131" s="231"/>
      <c r="B131" s="233"/>
      <c r="C131" s="211"/>
      <c r="D131" s="213"/>
      <c r="E131" s="113"/>
      <c r="F131" s="113" t="s">
        <v>361</v>
      </c>
      <c r="G131" s="152" t="s">
        <v>74</v>
      </c>
      <c r="H131" s="137" t="s">
        <v>116</v>
      </c>
      <c r="I131" s="113" t="s">
        <v>115</v>
      </c>
      <c r="J131" s="138" t="s">
        <v>117</v>
      </c>
      <c r="K131" s="113">
        <v>22</v>
      </c>
      <c r="L131" s="152">
        <v>8</v>
      </c>
      <c r="M131" s="117" t="s">
        <v>120</v>
      </c>
      <c r="N131" s="118" t="s">
        <v>19</v>
      </c>
      <c r="O131" s="137" t="s">
        <v>25</v>
      </c>
      <c r="P131" s="138" t="s">
        <v>118</v>
      </c>
      <c r="Q131" s="138" t="s">
        <v>119</v>
      </c>
      <c r="R131" s="118">
        <v>2</v>
      </c>
      <c r="S131" s="118">
        <v>3</v>
      </c>
      <c r="T131" s="114">
        <f t="shared" si="76"/>
        <v>6</v>
      </c>
      <c r="U131" s="118" t="str">
        <f t="shared" si="77"/>
        <v>(M)</v>
      </c>
      <c r="V131" s="118">
        <v>25</v>
      </c>
      <c r="W131" s="119">
        <f t="shared" si="78"/>
        <v>150</v>
      </c>
      <c r="X131" s="118" t="str">
        <f t="shared" si="79"/>
        <v>II</v>
      </c>
      <c r="Y131" s="149" t="str">
        <f t="shared" ref="Y131:Y134" si="82">IF(X131="I","No aceptable",IF(X131="II","Aceptable con control específico",IF(X131=0,"","Aceptable")))</f>
        <v>Aceptable con control específico</v>
      </c>
      <c r="Z131" s="153" t="s">
        <v>15</v>
      </c>
      <c r="AA131" s="153" t="s">
        <v>15</v>
      </c>
      <c r="AB131" s="137" t="s">
        <v>25</v>
      </c>
      <c r="AC131" s="138" t="s">
        <v>121</v>
      </c>
      <c r="AD131" s="138" t="s">
        <v>122</v>
      </c>
    </row>
    <row r="132" spans="1:30" ht="153" customHeight="1" x14ac:dyDescent="0.2">
      <c r="A132" s="231"/>
      <c r="B132" s="233"/>
      <c r="C132" s="211"/>
      <c r="D132" s="213"/>
      <c r="E132" s="113"/>
      <c r="F132" s="113" t="s">
        <v>361</v>
      </c>
      <c r="G132" s="152" t="s">
        <v>123</v>
      </c>
      <c r="H132" s="154" t="s">
        <v>125</v>
      </c>
      <c r="I132" s="113" t="s">
        <v>124</v>
      </c>
      <c r="J132" s="148" t="s">
        <v>126</v>
      </c>
      <c r="K132" s="113">
        <v>22</v>
      </c>
      <c r="L132" s="152">
        <v>8</v>
      </c>
      <c r="M132" s="120" t="s">
        <v>129</v>
      </c>
      <c r="N132" s="118" t="s">
        <v>19</v>
      </c>
      <c r="O132" s="133" t="s">
        <v>25</v>
      </c>
      <c r="P132" s="132" t="s">
        <v>127</v>
      </c>
      <c r="Q132" s="146" t="s">
        <v>128</v>
      </c>
      <c r="R132" s="118">
        <v>2</v>
      </c>
      <c r="S132" s="118">
        <v>2</v>
      </c>
      <c r="T132" s="114">
        <f t="shared" si="76"/>
        <v>4</v>
      </c>
      <c r="U132" s="118" t="str">
        <f t="shared" si="77"/>
        <v>(B)</v>
      </c>
      <c r="V132" s="118">
        <v>60</v>
      </c>
      <c r="W132" s="119">
        <f t="shared" si="78"/>
        <v>240</v>
      </c>
      <c r="X132" s="118" t="str">
        <f t="shared" si="79"/>
        <v>II</v>
      </c>
      <c r="Y132" s="149" t="str">
        <f t="shared" si="82"/>
        <v>Aceptable con control específico</v>
      </c>
      <c r="Z132" s="118" t="s">
        <v>15</v>
      </c>
      <c r="AA132" s="118" t="s">
        <v>15</v>
      </c>
      <c r="AB132" s="138" t="s">
        <v>130</v>
      </c>
      <c r="AC132" s="141" t="s">
        <v>131</v>
      </c>
      <c r="AD132" s="138" t="s">
        <v>132</v>
      </c>
    </row>
    <row r="133" spans="1:30" ht="153" customHeight="1" x14ac:dyDescent="0.2">
      <c r="A133" s="231"/>
      <c r="B133" s="233"/>
      <c r="C133" s="211"/>
      <c r="D133" s="213"/>
      <c r="E133" s="113"/>
      <c r="F133" s="113" t="s">
        <v>361</v>
      </c>
      <c r="G133" s="152" t="s">
        <v>123</v>
      </c>
      <c r="H133" s="154" t="s">
        <v>134</v>
      </c>
      <c r="I133" s="113" t="s">
        <v>133</v>
      </c>
      <c r="J133" s="139" t="s">
        <v>135</v>
      </c>
      <c r="K133" s="113">
        <v>22</v>
      </c>
      <c r="L133" s="152">
        <v>8</v>
      </c>
      <c r="M133" s="117" t="s">
        <v>136</v>
      </c>
      <c r="N133" s="118" t="s">
        <v>19</v>
      </c>
      <c r="O133" s="133" t="s">
        <v>25</v>
      </c>
      <c r="P133" s="132" t="s">
        <v>127</v>
      </c>
      <c r="Q133" s="146" t="s">
        <v>128</v>
      </c>
      <c r="R133" s="118">
        <v>2</v>
      </c>
      <c r="S133" s="118">
        <v>3</v>
      </c>
      <c r="T133" s="114">
        <f t="shared" si="76"/>
        <v>6</v>
      </c>
      <c r="U133" s="118" t="str">
        <f t="shared" si="77"/>
        <v>(M)</v>
      </c>
      <c r="V133" s="118">
        <v>25</v>
      </c>
      <c r="W133" s="119">
        <f t="shared" si="78"/>
        <v>150</v>
      </c>
      <c r="X133" s="118" t="str">
        <f t="shared" si="79"/>
        <v>II</v>
      </c>
      <c r="Y133" s="149" t="str">
        <f t="shared" si="82"/>
        <v>Aceptable con control específico</v>
      </c>
      <c r="Z133" s="118" t="s">
        <v>15</v>
      </c>
      <c r="AA133" s="118" t="s">
        <v>15</v>
      </c>
      <c r="AB133" s="138" t="s">
        <v>130</v>
      </c>
      <c r="AC133" s="141" t="s">
        <v>131</v>
      </c>
      <c r="AD133" s="138" t="s">
        <v>132</v>
      </c>
    </row>
    <row r="134" spans="1:30" ht="153" customHeight="1" x14ac:dyDescent="0.2">
      <c r="A134" s="232"/>
      <c r="B134" s="233"/>
      <c r="C134" s="212"/>
      <c r="D134" s="213"/>
      <c r="E134" s="113"/>
      <c r="F134" s="113" t="s">
        <v>361</v>
      </c>
      <c r="G134" s="152" t="s">
        <v>123</v>
      </c>
      <c r="H134" s="154" t="s">
        <v>138</v>
      </c>
      <c r="I134" s="113" t="s">
        <v>137</v>
      </c>
      <c r="J134" s="148" t="s">
        <v>135</v>
      </c>
      <c r="K134" s="113">
        <v>22</v>
      </c>
      <c r="L134" s="152">
        <v>8</v>
      </c>
      <c r="M134" s="120" t="s">
        <v>129</v>
      </c>
      <c r="N134" s="118" t="s">
        <v>19</v>
      </c>
      <c r="O134" s="133" t="s">
        <v>25</v>
      </c>
      <c r="P134" s="132" t="s">
        <v>127</v>
      </c>
      <c r="Q134" s="146" t="s">
        <v>128</v>
      </c>
      <c r="R134" s="118">
        <v>2</v>
      </c>
      <c r="S134" s="118">
        <v>3</v>
      </c>
      <c r="T134" s="114">
        <f t="shared" si="76"/>
        <v>6</v>
      </c>
      <c r="U134" s="118" t="str">
        <f t="shared" si="77"/>
        <v>(M)</v>
      </c>
      <c r="V134" s="118">
        <v>25</v>
      </c>
      <c r="W134" s="119">
        <f t="shared" si="78"/>
        <v>150</v>
      </c>
      <c r="X134" s="118" t="str">
        <f t="shared" si="79"/>
        <v>II</v>
      </c>
      <c r="Y134" s="149" t="str">
        <f t="shared" si="82"/>
        <v>Aceptable con control específico</v>
      </c>
      <c r="Z134" s="118" t="s">
        <v>15</v>
      </c>
      <c r="AA134" s="118" t="s">
        <v>15</v>
      </c>
      <c r="AB134" s="138" t="s">
        <v>130</v>
      </c>
      <c r="AC134" s="141" t="s">
        <v>131</v>
      </c>
      <c r="AD134" s="138" t="s">
        <v>132</v>
      </c>
    </row>
    <row r="135" spans="1:30" ht="14.25" customHeight="1" thickBot="1" x14ac:dyDescent="0.25"/>
    <row r="136" spans="1:30" ht="45.75" customHeight="1" thickBot="1" x14ac:dyDescent="0.25">
      <c r="A136" s="205" t="s">
        <v>384</v>
      </c>
      <c r="B136" s="206"/>
      <c r="C136" s="206"/>
      <c r="D136" s="207"/>
    </row>
    <row r="137" spans="1:30" ht="45.75" customHeight="1" thickBot="1" x14ac:dyDescent="0.25">
      <c r="A137" s="182" t="s">
        <v>385</v>
      </c>
      <c r="B137" s="183" t="s">
        <v>0</v>
      </c>
      <c r="C137" s="183" t="s">
        <v>386</v>
      </c>
      <c r="D137" s="184" t="s">
        <v>387</v>
      </c>
    </row>
    <row r="138" spans="1:30" ht="60" customHeight="1" x14ac:dyDescent="0.2">
      <c r="A138" s="185">
        <v>1</v>
      </c>
      <c r="B138" s="186" t="s">
        <v>388</v>
      </c>
      <c r="C138" s="187" t="s">
        <v>389</v>
      </c>
      <c r="D138" s="188" t="s">
        <v>390</v>
      </c>
    </row>
    <row r="139" spans="1:30" ht="70.5" customHeight="1" thickBot="1" x14ac:dyDescent="0.25">
      <c r="A139" s="189">
        <v>2</v>
      </c>
      <c r="B139" s="190" t="s">
        <v>391</v>
      </c>
      <c r="C139" s="191" t="s">
        <v>392</v>
      </c>
      <c r="D139" s="192" t="s">
        <v>393</v>
      </c>
    </row>
    <row r="140" spans="1:30" ht="14.25" customHeight="1" x14ac:dyDescent="0.2"/>
    <row r="141" spans="1:30" ht="14.25" customHeight="1" x14ac:dyDescent="0.2"/>
    <row r="142" spans="1:30" ht="14.25" customHeight="1" x14ac:dyDescent="0.2"/>
  </sheetData>
  <dataConsolidate/>
  <mergeCells count="37">
    <mergeCell ref="E6:F6"/>
    <mergeCell ref="G6:I6"/>
    <mergeCell ref="A8:A134"/>
    <mergeCell ref="B126:B134"/>
    <mergeCell ref="B8:B125"/>
    <mergeCell ref="C8:C23"/>
    <mergeCell ref="C24:C38"/>
    <mergeCell ref="C39:C53"/>
    <mergeCell ref="C54:C70"/>
    <mergeCell ref="C71:C84"/>
    <mergeCell ref="C85:C98"/>
    <mergeCell ref="A2:A5"/>
    <mergeCell ref="A6:A7"/>
    <mergeCell ref="B6:B7"/>
    <mergeCell ref="C6:C7"/>
    <mergeCell ref="D6:D7"/>
    <mergeCell ref="J6:J7"/>
    <mergeCell ref="K6:N6"/>
    <mergeCell ref="O6:Q6"/>
    <mergeCell ref="R6:X6"/>
    <mergeCell ref="Z6:AD6"/>
    <mergeCell ref="B2:AC2"/>
    <mergeCell ref="B3:AC3"/>
    <mergeCell ref="B4:AC5"/>
    <mergeCell ref="A136:D136"/>
    <mergeCell ref="C99:C110"/>
    <mergeCell ref="C111:C125"/>
    <mergeCell ref="C126:C134"/>
    <mergeCell ref="D8:D23"/>
    <mergeCell ref="D24:D38"/>
    <mergeCell ref="D39:D53"/>
    <mergeCell ref="D54:D70"/>
    <mergeCell ref="D71:D84"/>
    <mergeCell ref="D85:D98"/>
    <mergeCell ref="D99:D110"/>
    <mergeCell ref="D111:D125"/>
    <mergeCell ref="D126:D134"/>
  </mergeCells>
  <conditionalFormatting sqref="M8">
    <cfRule type="containsText" dxfId="10" priority="11" operator="containsText" text="Aceotable&#10;*Neumonías&#10;*Hospitalización prolongada">
      <formula>NOT(ISERROR(SEARCH("Aceotable
*Neumonías
*Hospitalización prolongada",M8)))</formula>
    </cfRule>
  </conditionalFormatting>
  <conditionalFormatting sqref="N8 N24 N39 N54 N71 N85 N99 N111 N126">
    <cfRule type="containsText" dxfId="9" priority="10" operator="containsText" text="No aceptable ">
      <formula>NOT(ISERROR(SEARCH("No aceptable ",N8)))</formula>
    </cfRule>
  </conditionalFormatting>
  <conditionalFormatting sqref="W8:W134">
    <cfRule type="cellIs" dxfId="8" priority="9" stopIfTrue="1" operator="equal">
      <formula>3</formula>
    </cfRule>
  </conditionalFormatting>
  <conditionalFormatting sqref="Y8:Y134">
    <cfRule type="cellIs" dxfId="7" priority="5" operator="equal">
      <formula>"NO ACEPTABLE"</formula>
    </cfRule>
    <cfRule type="cellIs" dxfId="6" priority="6" operator="equal">
      <formula>"ACEPTABLE CON CONTROL ESPECIFICO"</formula>
    </cfRule>
    <cfRule type="cellIs" dxfId="5" priority="7" operator="equal">
      <formula>"MEJORABLE"</formula>
    </cfRule>
    <cfRule type="cellIs" dxfId="4" priority="8" operator="equal">
      <formula>"ACEPTABLE"</formula>
    </cfRule>
  </conditionalFormatting>
  <conditionalFormatting sqref="W8:Y134">
    <cfRule type="containsText" dxfId="3" priority="4" operator="containsText" text="Aceptable">
      <formula>NOT(ISERROR(SEARCH("Aceptable",W8)))</formula>
    </cfRule>
  </conditionalFormatting>
  <pageMargins left="0.7" right="0.7" top="0.75" bottom="0.75" header="0.3" footer="0.3"/>
  <pageSetup paperSize="9" orientation="portrait" r:id="rId1"/>
  <ignoredErrors>
    <ignoredError sqref="T8:Y134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id="{5CC638AD-F638-4F03-BDDE-D1E6B51D7052}">
            <xm:f>NOT(ISERROR(SEARCH(#REF!,Y8)))</xm:f>
            <xm:f>#REF!</xm:f>
            <x14:dxf>
              <fill>
                <patternFill>
                  <bgColor rgb="FFFFC000"/>
                </patternFill>
              </fill>
            </x14:dxf>
          </x14:cfRule>
          <xm:sqref>Y11:Y12 Y14 Y17 Y20:Y24 Y26:Y28 Y30 Y33 Y35:Y39 Y41:Y43 Y45 Y48 Y50:Y55 Y59:Y60 Y62 Y65 Y67:Y71 Y75:Y76 Y78:Y79 Y81:Y86 Y88 Y90:Y91 Y93 Y95:Y99 Y102 Y107:Y111 Y113:Y114 Y122:Y126 Y129 Y131:Y134 Y8</xm:sqref>
        </x14:conditionalFormatting>
        <x14:conditionalFormatting xmlns:xm="http://schemas.microsoft.com/office/excel/2006/main">
          <x14:cfRule type="containsText" priority="62" operator="containsText" id="{C801D449-9E82-453B-9F9A-CF774B0CEEC2}">
            <xm:f>NOT(ISERROR(SEARCH(#REF!,Y8)))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3" operator="containsText" id="{E6B91F82-6472-4084-8CA7-A6B216A0B6D6}">
            <xm:f>NOT(ISERROR(SEARCH(#REF!,Y8)))</xm:f>
            <xm:f>#REF!</xm:f>
            <x14:dxf>
              <fill>
                <patternFill>
                  <bgColor rgb="FFFF0000"/>
                </patternFill>
              </fill>
            </x14:dxf>
          </x14:cfRule>
          <xm:sqref>Y8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>
      <selection activeCell="B14" sqref="B14"/>
    </sheetView>
  </sheetViews>
  <sheetFormatPr baseColWidth="10" defaultColWidth="11" defaultRowHeight="14.25" x14ac:dyDescent="0.2"/>
  <cols>
    <col min="1" max="1" width="18.375" style="89" customWidth="1"/>
    <col min="2" max="2" width="17" customWidth="1"/>
    <col min="3" max="3" width="60.125" style="112" customWidth="1"/>
  </cols>
  <sheetData>
    <row r="1" spans="1:3" x14ac:dyDescent="0.2">
      <c r="A1" s="238" t="s">
        <v>222</v>
      </c>
      <c r="B1" s="239"/>
      <c r="C1" s="240"/>
    </row>
    <row r="2" spans="1:3" ht="15" thickBot="1" x14ac:dyDescent="0.25">
      <c r="A2" s="241"/>
      <c r="B2" s="242"/>
      <c r="C2" s="243"/>
    </row>
    <row r="3" spans="1:3" ht="25.5" x14ac:dyDescent="0.2">
      <c r="A3" s="107" t="s">
        <v>4</v>
      </c>
      <c r="B3" s="108" t="s">
        <v>223</v>
      </c>
      <c r="C3" s="107" t="s">
        <v>224</v>
      </c>
    </row>
    <row r="4" spans="1:3" ht="38.25" x14ac:dyDescent="0.2">
      <c r="A4" s="24" t="s">
        <v>225</v>
      </c>
      <c r="B4" s="109">
        <v>10</v>
      </c>
      <c r="C4" s="110" t="s">
        <v>226</v>
      </c>
    </row>
    <row r="5" spans="1:3" ht="38.25" x14ac:dyDescent="0.2">
      <c r="A5" s="24" t="s">
        <v>227</v>
      </c>
      <c r="B5" s="109">
        <v>6</v>
      </c>
      <c r="C5" s="110" t="s">
        <v>228</v>
      </c>
    </row>
    <row r="6" spans="1:3" ht="38.25" x14ac:dyDescent="0.2">
      <c r="A6" s="24" t="s">
        <v>229</v>
      </c>
      <c r="B6" s="109">
        <v>2</v>
      </c>
      <c r="C6" s="110" t="s">
        <v>230</v>
      </c>
    </row>
    <row r="7" spans="1:3" ht="51" x14ac:dyDescent="0.2">
      <c r="A7" s="24" t="s">
        <v>231</v>
      </c>
      <c r="B7" s="109" t="s">
        <v>232</v>
      </c>
      <c r="C7" s="110" t="s">
        <v>233</v>
      </c>
    </row>
    <row r="8" spans="1:3" ht="15" thickBot="1" x14ac:dyDescent="0.25">
      <c r="B8" s="111"/>
    </row>
    <row r="9" spans="1:3" x14ac:dyDescent="0.2">
      <c r="A9" s="238" t="s">
        <v>234</v>
      </c>
      <c r="B9" s="239"/>
      <c r="C9" s="240"/>
    </row>
    <row r="10" spans="1:3" ht="15" thickBot="1" x14ac:dyDescent="0.25">
      <c r="A10" s="241"/>
      <c r="B10" s="242"/>
      <c r="C10" s="243"/>
    </row>
    <row r="11" spans="1:3" ht="25.5" x14ac:dyDescent="0.2">
      <c r="A11" s="107" t="s">
        <v>5</v>
      </c>
      <c r="B11" s="108" t="s">
        <v>235</v>
      </c>
      <c r="C11" s="107" t="s">
        <v>224</v>
      </c>
    </row>
    <row r="12" spans="1:3" ht="25.5" x14ac:dyDescent="0.2">
      <c r="A12" s="24" t="s">
        <v>236</v>
      </c>
      <c r="B12" s="109">
        <v>4</v>
      </c>
      <c r="C12" s="110" t="s">
        <v>237</v>
      </c>
    </row>
    <row r="13" spans="1:3" ht="25.5" x14ac:dyDescent="0.2">
      <c r="A13" s="24" t="s">
        <v>238</v>
      </c>
      <c r="B13" s="109">
        <v>3</v>
      </c>
      <c r="C13" s="110" t="s">
        <v>239</v>
      </c>
    </row>
    <row r="14" spans="1:3" ht="25.5" x14ac:dyDescent="0.2">
      <c r="A14" s="24" t="s">
        <v>240</v>
      </c>
      <c r="B14" s="109">
        <v>2</v>
      </c>
      <c r="C14" s="110" t="s">
        <v>241</v>
      </c>
    </row>
    <row r="15" spans="1:3" x14ac:dyDescent="0.2">
      <c r="A15" s="24" t="s">
        <v>242</v>
      </c>
      <c r="B15" s="109">
        <v>1</v>
      </c>
      <c r="C15" s="110" t="s">
        <v>243</v>
      </c>
    </row>
    <row r="16" spans="1:3" ht="15" thickBot="1" x14ac:dyDescent="0.25"/>
    <row r="17" spans="1:3" x14ac:dyDescent="0.2">
      <c r="A17" s="238" t="s">
        <v>244</v>
      </c>
      <c r="B17" s="239"/>
      <c r="C17" s="240"/>
    </row>
    <row r="18" spans="1:3" ht="15" thickBot="1" x14ac:dyDescent="0.25">
      <c r="A18" s="241"/>
      <c r="B18" s="242"/>
      <c r="C18" s="243"/>
    </row>
    <row r="19" spans="1:3" ht="25.5" x14ac:dyDescent="0.2">
      <c r="A19" s="107" t="s">
        <v>6</v>
      </c>
      <c r="B19" s="108" t="s">
        <v>245</v>
      </c>
      <c r="C19" s="107" t="s">
        <v>224</v>
      </c>
    </row>
    <row r="20" spans="1:3" ht="38.25" x14ac:dyDescent="0.2">
      <c r="A20" s="24" t="s">
        <v>225</v>
      </c>
      <c r="B20" s="109" t="s">
        <v>246</v>
      </c>
      <c r="C20" s="110" t="s">
        <v>247</v>
      </c>
    </row>
    <row r="21" spans="1:3" ht="51" x14ac:dyDescent="0.2">
      <c r="A21" s="24" t="s">
        <v>227</v>
      </c>
      <c r="B21" s="109" t="s">
        <v>248</v>
      </c>
      <c r="C21" s="110" t="s">
        <v>249</v>
      </c>
    </row>
    <row r="22" spans="1:3" ht="38.25" x14ac:dyDescent="0.2">
      <c r="A22" s="24" t="s">
        <v>250</v>
      </c>
      <c r="B22" s="109" t="s">
        <v>251</v>
      </c>
      <c r="C22" s="110" t="s">
        <v>252</v>
      </c>
    </row>
    <row r="23" spans="1:3" ht="38.25" x14ac:dyDescent="0.2">
      <c r="A23" s="24" t="s">
        <v>231</v>
      </c>
      <c r="B23" s="109" t="s">
        <v>253</v>
      </c>
      <c r="C23" s="110" t="s">
        <v>254</v>
      </c>
    </row>
    <row r="24" spans="1:3" ht="15" thickBot="1" x14ac:dyDescent="0.25"/>
    <row r="25" spans="1:3" x14ac:dyDescent="0.2">
      <c r="A25" s="238" t="s">
        <v>255</v>
      </c>
      <c r="B25" s="239"/>
      <c r="C25" s="240"/>
    </row>
    <row r="26" spans="1:3" ht="15" thickBot="1" x14ac:dyDescent="0.25">
      <c r="A26" s="241"/>
      <c r="B26" s="242"/>
      <c r="C26" s="243"/>
    </row>
    <row r="27" spans="1:3" ht="25.5" x14ac:dyDescent="0.2">
      <c r="A27" s="107" t="s">
        <v>7</v>
      </c>
      <c r="B27" s="108" t="s">
        <v>256</v>
      </c>
      <c r="C27" s="107" t="s">
        <v>224</v>
      </c>
    </row>
    <row r="28" spans="1:3" x14ac:dyDescent="0.2">
      <c r="A28" s="24" t="s">
        <v>257</v>
      </c>
      <c r="B28" s="109">
        <v>100</v>
      </c>
      <c r="C28" s="110" t="s">
        <v>258</v>
      </c>
    </row>
    <row r="29" spans="1:3" ht="25.5" x14ac:dyDescent="0.2">
      <c r="A29" s="24" t="s">
        <v>259</v>
      </c>
      <c r="B29" s="109">
        <v>60</v>
      </c>
      <c r="C29" s="110" t="s">
        <v>260</v>
      </c>
    </row>
    <row r="30" spans="1:3" x14ac:dyDescent="0.2">
      <c r="A30" s="24" t="s">
        <v>261</v>
      </c>
      <c r="B30" s="109">
        <v>25</v>
      </c>
      <c r="C30" s="110" t="s">
        <v>262</v>
      </c>
    </row>
    <row r="31" spans="1:3" x14ac:dyDescent="0.2">
      <c r="A31" s="24" t="s">
        <v>263</v>
      </c>
      <c r="B31" s="109">
        <v>10</v>
      </c>
      <c r="C31" s="110" t="s">
        <v>264</v>
      </c>
    </row>
    <row r="32" spans="1:3" ht="15" thickBot="1" x14ac:dyDescent="0.25"/>
    <row r="33" spans="1:3" x14ac:dyDescent="0.2">
      <c r="A33" s="238" t="s">
        <v>265</v>
      </c>
      <c r="B33" s="239"/>
      <c r="C33" s="240"/>
    </row>
    <row r="34" spans="1:3" ht="15" thickBot="1" x14ac:dyDescent="0.25">
      <c r="A34" s="241"/>
      <c r="B34" s="242"/>
      <c r="C34" s="243"/>
    </row>
    <row r="35" spans="1:3" x14ac:dyDescent="0.2">
      <c r="A35" s="107" t="s">
        <v>266</v>
      </c>
      <c r="B35" s="108" t="s">
        <v>267</v>
      </c>
      <c r="C35" s="107" t="s">
        <v>224</v>
      </c>
    </row>
    <row r="36" spans="1:3" ht="25.5" x14ac:dyDescent="0.2">
      <c r="A36" s="24" t="s">
        <v>268</v>
      </c>
      <c r="B36" s="109" t="s">
        <v>269</v>
      </c>
      <c r="C36" s="110" t="s">
        <v>270</v>
      </c>
    </row>
    <row r="37" spans="1:3" x14ac:dyDescent="0.2">
      <c r="A37" s="24" t="s">
        <v>271</v>
      </c>
      <c r="B37" s="109" t="s">
        <v>272</v>
      </c>
      <c r="C37" s="110" t="s">
        <v>273</v>
      </c>
    </row>
    <row r="38" spans="1:3" ht="25.5" x14ac:dyDescent="0.2">
      <c r="A38" s="24" t="s">
        <v>274</v>
      </c>
      <c r="B38" s="109" t="s">
        <v>275</v>
      </c>
      <c r="C38" s="110" t="s">
        <v>276</v>
      </c>
    </row>
    <row r="39" spans="1:3" ht="38.25" x14ac:dyDescent="0.2">
      <c r="A39" s="24" t="s">
        <v>277</v>
      </c>
      <c r="B39" s="109">
        <v>20</v>
      </c>
      <c r="C39" s="110" t="s">
        <v>278</v>
      </c>
    </row>
    <row r="40" spans="1:3" ht="15" thickBot="1" x14ac:dyDescent="0.25"/>
    <row r="41" spans="1:3" x14ac:dyDescent="0.2">
      <c r="A41" s="238" t="s">
        <v>279</v>
      </c>
      <c r="B41" s="239"/>
      <c r="C41" s="240"/>
    </row>
    <row r="42" spans="1:3" ht="15" thickBot="1" x14ac:dyDescent="0.25">
      <c r="A42" s="241"/>
      <c r="B42" s="242"/>
      <c r="C42" s="243"/>
    </row>
    <row r="43" spans="1:3" x14ac:dyDescent="0.2">
      <c r="A43" s="107" t="s">
        <v>266</v>
      </c>
      <c r="B43" s="108" t="s">
        <v>267</v>
      </c>
      <c r="C43" s="107" t="s">
        <v>224</v>
      </c>
    </row>
    <row r="44" spans="1:3" x14ac:dyDescent="0.2">
      <c r="A44" s="24" t="s">
        <v>268</v>
      </c>
      <c r="B44" s="109" t="s">
        <v>280</v>
      </c>
      <c r="C44" s="110" t="s">
        <v>281</v>
      </c>
    </row>
    <row r="45" spans="1:3" ht="38.25" x14ac:dyDescent="0.2">
      <c r="A45" s="24" t="s">
        <v>271</v>
      </c>
      <c r="B45" s="109" t="s">
        <v>282</v>
      </c>
      <c r="C45" s="110" t="s">
        <v>283</v>
      </c>
    </row>
    <row r="46" spans="1:3" x14ac:dyDescent="0.2">
      <c r="A46" s="24" t="s">
        <v>274</v>
      </c>
      <c r="B46" s="109" t="s">
        <v>284</v>
      </c>
      <c r="C46" s="110" t="s">
        <v>285</v>
      </c>
    </row>
    <row r="47" spans="1:3" x14ac:dyDescent="0.2">
      <c r="A47" s="24" t="s">
        <v>277</v>
      </c>
      <c r="B47" s="109" t="s">
        <v>286</v>
      </c>
      <c r="C47" s="110" t="s">
        <v>287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58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7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44" t="s">
        <v>288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3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  <c r="IW2" s="246"/>
    </row>
    <row r="3" spans="2:257" ht="21.75" x14ac:dyDescent="0.45">
      <c r="B3" s="247" t="s">
        <v>289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3"/>
      <c r="P3" s="248"/>
      <c r="Q3" s="246"/>
      <c r="R3" s="248"/>
      <c r="S3" s="246"/>
      <c r="T3" s="248"/>
      <c r="U3" s="246"/>
      <c r="V3" s="248"/>
      <c r="W3" s="246"/>
      <c r="X3" s="248"/>
      <c r="Y3" s="246"/>
      <c r="Z3" s="248"/>
      <c r="AA3" s="246"/>
      <c r="AB3" s="248"/>
      <c r="AC3" s="246"/>
      <c r="AD3" s="248"/>
      <c r="AE3" s="246"/>
      <c r="AF3" s="248"/>
      <c r="AG3" s="246"/>
      <c r="AH3" s="248"/>
      <c r="AI3" s="246"/>
      <c r="AJ3" s="248"/>
      <c r="AK3" s="246"/>
      <c r="AL3" s="248"/>
      <c r="AM3" s="246"/>
      <c r="AN3" s="248"/>
      <c r="AO3" s="246"/>
      <c r="AP3" s="248"/>
      <c r="AQ3" s="246"/>
      <c r="AR3" s="248"/>
      <c r="AS3" s="246"/>
      <c r="AT3" s="248"/>
      <c r="AU3" s="246"/>
      <c r="AV3" s="248"/>
      <c r="AW3" s="246"/>
      <c r="AX3" s="248"/>
      <c r="AY3" s="246"/>
      <c r="AZ3" s="248"/>
      <c r="BA3" s="246"/>
      <c r="BB3" s="248"/>
      <c r="BC3" s="246"/>
      <c r="BD3" s="248"/>
      <c r="BE3" s="246"/>
      <c r="BF3" s="248"/>
      <c r="BG3" s="246"/>
      <c r="BH3" s="248"/>
      <c r="BI3" s="246"/>
      <c r="BJ3" s="248"/>
      <c r="BK3" s="246"/>
      <c r="BL3" s="248"/>
      <c r="BM3" s="246"/>
      <c r="BN3" s="248"/>
      <c r="BO3" s="246"/>
      <c r="BP3" s="248"/>
      <c r="BQ3" s="246"/>
      <c r="BR3" s="248"/>
      <c r="BS3" s="246"/>
      <c r="BT3" s="248"/>
      <c r="BU3" s="246"/>
      <c r="BV3" s="248"/>
      <c r="BW3" s="246"/>
      <c r="BX3" s="248"/>
      <c r="BY3" s="246"/>
      <c r="BZ3" s="248"/>
      <c r="CA3" s="246"/>
      <c r="CB3" s="248"/>
      <c r="CC3" s="246"/>
      <c r="CD3" s="248"/>
      <c r="CE3" s="246"/>
      <c r="CF3" s="248"/>
      <c r="CG3" s="246"/>
      <c r="CH3" s="248"/>
      <c r="CI3" s="246"/>
      <c r="CJ3" s="248"/>
      <c r="CK3" s="246"/>
      <c r="CL3" s="248"/>
      <c r="CM3" s="246"/>
      <c r="CN3" s="248"/>
      <c r="CO3" s="246"/>
      <c r="CP3" s="248"/>
      <c r="CQ3" s="246"/>
      <c r="CR3" s="248"/>
      <c r="CS3" s="246"/>
      <c r="CT3" s="248"/>
      <c r="CU3" s="246"/>
      <c r="CV3" s="248"/>
      <c r="CW3" s="246"/>
      <c r="CX3" s="248"/>
      <c r="CY3" s="246"/>
      <c r="CZ3" s="248"/>
      <c r="DA3" s="246"/>
      <c r="DB3" s="248"/>
      <c r="DC3" s="246"/>
      <c r="DD3" s="248"/>
      <c r="DE3" s="246"/>
      <c r="DF3" s="248"/>
      <c r="DG3" s="246"/>
      <c r="DH3" s="248"/>
      <c r="DI3" s="246"/>
      <c r="DJ3" s="248"/>
      <c r="DK3" s="246"/>
      <c r="DL3" s="248"/>
      <c r="DM3" s="246"/>
      <c r="DN3" s="248"/>
      <c r="DO3" s="246"/>
      <c r="DP3" s="248"/>
      <c r="DQ3" s="246"/>
      <c r="DR3" s="248"/>
      <c r="DS3" s="246"/>
      <c r="DT3" s="248"/>
      <c r="DU3" s="246"/>
      <c r="DV3" s="248"/>
      <c r="DW3" s="246"/>
      <c r="DX3" s="248"/>
      <c r="DY3" s="246"/>
      <c r="DZ3" s="248"/>
      <c r="EA3" s="246"/>
      <c r="EB3" s="248"/>
      <c r="EC3" s="246"/>
      <c r="ED3" s="248"/>
      <c r="EE3" s="246"/>
      <c r="EF3" s="248"/>
      <c r="EG3" s="246"/>
      <c r="EH3" s="248"/>
      <c r="EI3" s="246"/>
      <c r="EJ3" s="248"/>
      <c r="EK3" s="246"/>
      <c r="EL3" s="248"/>
      <c r="EM3" s="246"/>
      <c r="EN3" s="248"/>
      <c r="EO3" s="246"/>
      <c r="EP3" s="248"/>
      <c r="EQ3" s="246"/>
      <c r="ER3" s="248"/>
      <c r="ES3" s="246"/>
      <c r="ET3" s="248"/>
      <c r="EU3" s="246"/>
      <c r="EV3" s="248"/>
      <c r="EW3" s="246"/>
      <c r="EX3" s="248"/>
      <c r="EY3" s="246"/>
      <c r="EZ3" s="248"/>
      <c r="FA3" s="246"/>
      <c r="FB3" s="248"/>
      <c r="FC3" s="246"/>
      <c r="FD3" s="248"/>
      <c r="FE3" s="246"/>
      <c r="FF3" s="248"/>
      <c r="FG3" s="246"/>
      <c r="FH3" s="248"/>
      <c r="FI3" s="246"/>
      <c r="FJ3" s="248"/>
      <c r="FK3" s="246"/>
      <c r="FL3" s="248"/>
      <c r="FM3" s="246"/>
      <c r="FN3" s="248"/>
      <c r="FO3" s="246"/>
      <c r="FP3" s="248"/>
      <c r="FQ3" s="246"/>
      <c r="FR3" s="248"/>
      <c r="FS3" s="246"/>
      <c r="FT3" s="248"/>
      <c r="FU3" s="246"/>
      <c r="FV3" s="248"/>
      <c r="FW3" s="246"/>
      <c r="FX3" s="248"/>
      <c r="FY3" s="246"/>
      <c r="FZ3" s="248"/>
      <c r="GA3" s="246"/>
      <c r="GB3" s="248"/>
      <c r="GC3" s="246"/>
      <c r="GD3" s="248"/>
      <c r="GE3" s="246"/>
      <c r="GF3" s="248"/>
      <c r="GG3" s="246"/>
      <c r="GH3" s="248"/>
      <c r="GI3" s="246"/>
      <c r="GJ3" s="248"/>
      <c r="GK3" s="246"/>
      <c r="GL3" s="248"/>
      <c r="GM3" s="246"/>
      <c r="GN3" s="248"/>
      <c r="GO3" s="246"/>
      <c r="GP3" s="248"/>
      <c r="GQ3" s="246"/>
      <c r="GR3" s="248"/>
      <c r="GS3" s="246"/>
      <c r="GT3" s="248"/>
      <c r="GU3" s="246"/>
      <c r="GV3" s="248"/>
      <c r="GW3" s="246"/>
      <c r="GX3" s="248"/>
      <c r="GY3" s="246"/>
      <c r="GZ3" s="248"/>
      <c r="HA3" s="246"/>
      <c r="HB3" s="248"/>
      <c r="HC3" s="246"/>
      <c r="HD3" s="248"/>
      <c r="HE3" s="246"/>
      <c r="HF3" s="248"/>
      <c r="HG3" s="246"/>
      <c r="HH3" s="248"/>
      <c r="HI3" s="246"/>
      <c r="HJ3" s="248"/>
      <c r="HK3" s="246"/>
      <c r="HL3" s="248"/>
      <c r="HM3" s="246"/>
      <c r="HN3" s="248"/>
      <c r="HO3" s="246"/>
      <c r="HP3" s="248"/>
      <c r="HQ3" s="246"/>
      <c r="HR3" s="248"/>
      <c r="HS3" s="246"/>
      <c r="HT3" s="248"/>
      <c r="HU3" s="246"/>
      <c r="HV3" s="248"/>
      <c r="HW3" s="246"/>
      <c r="HX3" s="248"/>
      <c r="HY3" s="246"/>
      <c r="HZ3" s="248"/>
      <c r="IA3" s="246"/>
      <c r="IB3" s="248"/>
      <c r="IC3" s="246"/>
      <c r="ID3" s="248"/>
      <c r="IE3" s="246"/>
      <c r="IF3" s="248"/>
      <c r="IG3" s="246"/>
      <c r="IH3" s="248"/>
      <c r="II3" s="246"/>
      <c r="IJ3" s="248"/>
      <c r="IK3" s="246"/>
      <c r="IL3" s="248"/>
      <c r="IM3" s="246"/>
      <c r="IN3" s="248"/>
      <c r="IO3" s="246"/>
      <c r="IP3" s="248"/>
      <c r="IQ3" s="246"/>
      <c r="IR3" s="248"/>
      <c r="IS3" s="246"/>
      <c r="IT3" s="248"/>
      <c r="IU3" s="246"/>
      <c r="IV3" s="248"/>
      <c r="IW3" s="246"/>
    </row>
    <row r="4" spans="2:257" ht="15" thickBot="1" x14ac:dyDescent="0.25"/>
    <row r="5" spans="2:257" ht="60" customHeight="1" thickBot="1" x14ac:dyDescent="0.25">
      <c r="B5" s="101" t="s">
        <v>1</v>
      </c>
      <c r="C5" s="102" t="s">
        <v>290</v>
      </c>
      <c r="D5" t="e">
        <f>#REF!</f>
        <v>#REF!</v>
      </c>
      <c r="E5" t="e">
        <f>#REF!</f>
        <v>#REF!</v>
      </c>
      <c r="G5" s="63"/>
      <c r="H5" s="65" t="s">
        <v>291</v>
      </c>
      <c r="I5" s="65" t="s">
        <v>292</v>
      </c>
      <c r="J5" s="65" t="s">
        <v>3</v>
      </c>
      <c r="K5" s="64" t="s">
        <v>293</v>
      </c>
    </row>
    <row r="6" spans="2:257" ht="25.5" customHeight="1" thickBot="1" x14ac:dyDescent="0.25">
      <c r="B6" s="13" t="s">
        <v>294</v>
      </c>
      <c r="C6" s="20" t="s">
        <v>295</v>
      </c>
      <c r="D6" s="94"/>
      <c r="E6" t="e">
        <f>#REF!</f>
        <v>#REF!</v>
      </c>
      <c r="G6" s="64" t="s">
        <v>296</v>
      </c>
      <c r="H6" s="63">
        <v>6</v>
      </c>
      <c r="I6" s="63">
        <v>9</v>
      </c>
      <c r="J6" s="63">
        <v>33</v>
      </c>
      <c r="K6" s="24">
        <f>SUM(H6:J6)</f>
        <v>48</v>
      </c>
    </row>
    <row r="7" spans="2:257" ht="27.75" customHeight="1" thickBot="1" x14ac:dyDescent="0.25">
      <c r="B7" s="13" t="s">
        <v>294</v>
      </c>
      <c r="C7" s="20" t="s">
        <v>295</v>
      </c>
      <c r="D7" s="95"/>
      <c r="E7" t="e">
        <f>#REF!</f>
        <v>#REF!</v>
      </c>
      <c r="G7" s="15" t="s">
        <v>297</v>
      </c>
      <c r="H7" s="66">
        <v>0.12</v>
      </c>
      <c r="I7" s="66">
        <v>0.19</v>
      </c>
      <c r="J7" s="66">
        <v>0.69</v>
      </c>
      <c r="K7" s="66">
        <v>1</v>
      </c>
    </row>
    <row r="8" spans="2:257" ht="15" thickBot="1" x14ac:dyDescent="0.25">
      <c r="B8" s="13" t="s">
        <v>294</v>
      </c>
      <c r="C8" s="20" t="s">
        <v>295</v>
      </c>
      <c r="D8" s="90"/>
      <c r="E8" t="e">
        <f>#REF!</f>
        <v>#REF!</v>
      </c>
    </row>
    <row r="9" spans="2:257" ht="15" thickBot="1" x14ac:dyDescent="0.25">
      <c r="B9" s="13" t="s">
        <v>294</v>
      </c>
      <c r="C9" s="20" t="s">
        <v>295</v>
      </c>
      <c r="D9" s="96"/>
      <c r="E9" t="e">
        <f>#REF!</f>
        <v>#REF!</v>
      </c>
    </row>
    <row r="10" spans="2:257" ht="15" thickBot="1" x14ac:dyDescent="0.25">
      <c r="B10" s="13" t="s">
        <v>294</v>
      </c>
      <c r="C10" s="20" t="s">
        <v>295</v>
      </c>
      <c r="D10" s="90"/>
      <c r="E10" t="e">
        <f>#REF!</f>
        <v>#REF!</v>
      </c>
    </row>
    <row r="11" spans="2:257" ht="14.25" customHeight="1" thickBot="1" x14ac:dyDescent="0.25">
      <c r="B11" s="13" t="s">
        <v>294</v>
      </c>
      <c r="C11" s="20" t="s">
        <v>295</v>
      </c>
      <c r="D11" s="90"/>
      <c r="E11" t="e">
        <f>#REF!</f>
        <v>#REF!</v>
      </c>
    </row>
    <row r="12" spans="2:257" ht="14.25" customHeight="1" thickBot="1" x14ac:dyDescent="0.25">
      <c r="B12" s="13" t="s">
        <v>298</v>
      </c>
      <c r="C12" s="22" t="s">
        <v>299</v>
      </c>
      <c r="D12" s="94"/>
    </row>
    <row r="13" spans="2:257" ht="14.25" customHeight="1" thickBot="1" x14ac:dyDescent="0.25">
      <c r="B13" s="13" t="s">
        <v>298</v>
      </c>
      <c r="C13" s="22" t="s">
        <v>299</v>
      </c>
      <c r="D13" s="95"/>
    </row>
    <row r="14" spans="2:257" ht="14.25" customHeight="1" thickBot="1" x14ac:dyDescent="0.25">
      <c r="B14" s="13" t="s">
        <v>298</v>
      </c>
      <c r="C14" s="22" t="s">
        <v>299</v>
      </c>
      <c r="D14" s="95"/>
    </row>
    <row r="15" spans="2:257" ht="14.25" customHeight="1" thickBot="1" x14ac:dyDescent="0.25">
      <c r="B15" s="13" t="s">
        <v>298</v>
      </c>
      <c r="C15" s="22" t="s">
        <v>299</v>
      </c>
      <c r="D15" s="90"/>
    </row>
    <row r="16" spans="2:257" ht="14.25" customHeight="1" thickBot="1" x14ac:dyDescent="0.25">
      <c r="B16" s="13" t="s">
        <v>298</v>
      </c>
      <c r="C16" s="22" t="s">
        <v>299</v>
      </c>
      <c r="D16" s="90"/>
    </row>
    <row r="17" spans="2:5" ht="14.25" customHeight="1" thickBot="1" x14ac:dyDescent="0.25">
      <c r="B17" s="13" t="s">
        <v>298</v>
      </c>
      <c r="C17" s="22" t="s">
        <v>299</v>
      </c>
      <c r="D17" s="95"/>
    </row>
    <row r="18" spans="2:5" ht="14.25" customHeight="1" thickBot="1" x14ac:dyDescent="0.25">
      <c r="B18" s="13" t="s">
        <v>298</v>
      </c>
      <c r="C18" s="22" t="s">
        <v>299</v>
      </c>
      <c r="D18" s="95"/>
    </row>
    <row r="19" spans="2:5" ht="14.25" customHeight="1" thickBot="1" x14ac:dyDescent="0.25">
      <c r="B19" s="13" t="s">
        <v>298</v>
      </c>
      <c r="C19" s="22" t="s">
        <v>299</v>
      </c>
      <c r="D19" s="90"/>
    </row>
    <row r="20" spans="2:5" ht="17.25" customHeight="1" thickBot="1" x14ac:dyDescent="0.25">
      <c r="B20" s="13" t="s">
        <v>300</v>
      </c>
      <c r="C20" s="22" t="s">
        <v>299</v>
      </c>
      <c r="D20" s="97"/>
    </row>
    <row r="21" spans="2:5" ht="15.75" customHeight="1" thickBot="1" x14ac:dyDescent="0.25">
      <c r="B21" s="19" t="s">
        <v>300</v>
      </c>
      <c r="C21" s="21" t="s">
        <v>301</v>
      </c>
      <c r="D21" s="98"/>
      <c r="E21" t="e">
        <f>#REF!</f>
        <v>#REF!</v>
      </c>
    </row>
    <row r="22" spans="2:5" ht="12.75" customHeight="1" thickBot="1" x14ac:dyDescent="0.25">
      <c r="B22" s="13" t="s">
        <v>302</v>
      </c>
      <c r="C22" s="21" t="s">
        <v>301</v>
      </c>
      <c r="D22" s="99"/>
      <c r="E22" t="e">
        <f>#REF!</f>
        <v>#REF!</v>
      </c>
    </row>
    <row r="23" spans="2:5" ht="18" customHeight="1" thickBot="1" x14ac:dyDescent="0.25">
      <c r="B23" s="13" t="s">
        <v>300</v>
      </c>
      <c r="C23" s="21" t="s">
        <v>301</v>
      </c>
      <c r="D23" s="99"/>
      <c r="E23" t="e">
        <f>#REF!</f>
        <v>#REF!</v>
      </c>
    </row>
    <row r="24" spans="2:5" ht="12.75" customHeight="1" thickBot="1" x14ac:dyDescent="0.25">
      <c r="B24" s="13" t="s">
        <v>303</v>
      </c>
      <c r="C24" s="21" t="s">
        <v>301</v>
      </c>
      <c r="D24" s="95"/>
      <c r="E24" t="e">
        <f>#REF!</f>
        <v>#REF!</v>
      </c>
    </row>
    <row r="25" spans="2:5" ht="15.75" customHeight="1" thickBot="1" x14ac:dyDescent="0.25">
      <c r="B25" s="13" t="s">
        <v>300</v>
      </c>
      <c r="C25" s="21" t="s">
        <v>301</v>
      </c>
      <c r="D25" s="100"/>
      <c r="E25" t="e">
        <f>#REF!</f>
        <v>#REF!</v>
      </c>
    </row>
    <row r="26" spans="2:5" ht="18" customHeight="1" thickBot="1" x14ac:dyDescent="0.25">
      <c r="B26" s="13" t="s">
        <v>300</v>
      </c>
      <c r="C26" s="21" t="s">
        <v>301</v>
      </c>
      <c r="D26" s="100"/>
      <c r="E26" t="e">
        <f>#REF!</f>
        <v>#REF!</v>
      </c>
    </row>
    <row r="27" spans="2:5" ht="18" customHeight="1" thickBot="1" x14ac:dyDescent="0.25">
      <c r="B27" s="13" t="s">
        <v>300</v>
      </c>
      <c r="C27" s="21" t="s">
        <v>301</v>
      </c>
      <c r="D27" s="100"/>
      <c r="E27" t="e">
        <f>#REF!</f>
        <v>#REF!</v>
      </c>
    </row>
    <row r="28" spans="2:5" ht="15.75" customHeight="1" thickBot="1" x14ac:dyDescent="0.25">
      <c r="B28" s="13" t="s">
        <v>300</v>
      </c>
      <c r="C28" s="21" t="s">
        <v>301</v>
      </c>
      <c r="D28" s="95"/>
      <c r="E28" t="e">
        <f>#REF!</f>
        <v>#REF!</v>
      </c>
    </row>
    <row r="29" spans="2:5" ht="12.75" customHeight="1" thickBot="1" x14ac:dyDescent="0.25">
      <c r="B29" s="13" t="s">
        <v>302</v>
      </c>
      <c r="C29" s="21" t="s">
        <v>301</v>
      </c>
      <c r="D29" s="95"/>
      <c r="E29" t="e">
        <f>#REF!</f>
        <v>#REF!</v>
      </c>
    </row>
    <row r="30" spans="2:5" ht="11.25" customHeight="1" thickBot="1" x14ac:dyDescent="0.25">
      <c r="B30" s="13" t="s">
        <v>302</v>
      </c>
      <c r="C30" s="21" t="s">
        <v>301</v>
      </c>
      <c r="D30" s="95"/>
      <c r="E30" t="e">
        <f>#REF!</f>
        <v>#REF!</v>
      </c>
    </row>
    <row r="31" spans="2:5" ht="16.5" customHeight="1" thickBot="1" x14ac:dyDescent="0.25">
      <c r="B31" s="13" t="s">
        <v>300</v>
      </c>
      <c r="C31" s="21" t="s">
        <v>301</v>
      </c>
      <c r="D31" s="97"/>
      <c r="E31" t="e">
        <f>#REF!</f>
        <v>#REF!</v>
      </c>
    </row>
    <row r="32" spans="2:5" ht="18" customHeight="1" thickBot="1" x14ac:dyDescent="0.25">
      <c r="B32" s="13" t="s">
        <v>300</v>
      </c>
      <c r="C32" s="21" t="s">
        <v>301</v>
      </c>
      <c r="D32" s="97"/>
      <c r="E32" t="e">
        <f>#REF!</f>
        <v>#REF!</v>
      </c>
    </row>
    <row r="33" spans="2:5" ht="13.5" customHeight="1" thickBot="1" x14ac:dyDescent="0.25">
      <c r="B33" s="13" t="s">
        <v>303</v>
      </c>
      <c r="C33" s="21" t="s">
        <v>301</v>
      </c>
      <c r="D33" s="90"/>
      <c r="E33" t="e">
        <f>#REF!</f>
        <v>#REF!</v>
      </c>
    </row>
    <row r="34" spans="2:5" ht="15" customHeight="1" thickBot="1" x14ac:dyDescent="0.25">
      <c r="B34" s="13" t="s">
        <v>300</v>
      </c>
      <c r="C34" s="21" t="s">
        <v>301</v>
      </c>
      <c r="D34" s="97"/>
      <c r="E34" t="e">
        <f>#REF!</f>
        <v>#REF!</v>
      </c>
    </row>
    <row r="35" spans="2:5" ht="13.5" customHeight="1" thickBot="1" x14ac:dyDescent="0.25">
      <c r="B35" s="13" t="s">
        <v>302</v>
      </c>
      <c r="C35" s="21" t="s">
        <v>301</v>
      </c>
      <c r="D35" s="97"/>
      <c r="E35" t="e">
        <f>#REF!</f>
        <v>#REF!</v>
      </c>
    </row>
    <row r="36" spans="2:5" ht="16.5" customHeight="1" thickBot="1" x14ac:dyDescent="0.25">
      <c r="B36" s="13" t="s">
        <v>300</v>
      </c>
      <c r="C36" s="21" t="s">
        <v>301</v>
      </c>
      <c r="D36" s="14"/>
      <c r="E36" t="e">
        <f>#REF!</f>
        <v>#REF!</v>
      </c>
    </row>
    <row r="37" spans="2:5" ht="15.75" customHeight="1" thickBot="1" x14ac:dyDescent="0.25">
      <c r="B37" s="13" t="s">
        <v>300</v>
      </c>
      <c r="C37" s="21" t="s">
        <v>301</v>
      </c>
      <c r="D37" s="14"/>
      <c r="E37" t="e">
        <f>#REF!</f>
        <v>#REF!</v>
      </c>
    </row>
    <row r="38" spans="2:5" ht="18" customHeight="1" thickBot="1" x14ac:dyDescent="0.25">
      <c r="B38" s="13" t="s">
        <v>300</v>
      </c>
      <c r="C38" s="21" t="s">
        <v>301</v>
      </c>
      <c r="D38" s="100"/>
      <c r="E38" t="e">
        <f>#REF!</f>
        <v>#REF!</v>
      </c>
    </row>
    <row r="39" spans="2:5" ht="15" thickBot="1" x14ac:dyDescent="0.25">
      <c r="B39" s="13" t="s">
        <v>303</v>
      </c>
      <c r="C39" s="21" t="s">
        <v>301</v>
      </c>
      <c r="D39" s="96"/>
      <c r="E39" t="e">
        <f>#REF!</f>
        <v>#REF!</v>
      </c>
    </row>
    <row r="40" spans="2:5" ht="15" thickBot="1" x14ac:dyDescent="0.25">
      <c r="B40" s="13" t="s">
        <v>302</v>
      </c>
      <c r="C40" s="21" t="s">
        <v>301</v>
      </c>
      <c r="D40" s="96"/>
      <c r="E40" t="e">
        <f>#REF!</f>
        <v>#REF!</v>
      </c>
    </row>
    <row r="41" spans="2:5" ht="15" thickBot="1" x14ac:dyDescent="0.25">
      <c r="B41" s="13" t="s">
        <v>302</v>
      </c>
      <c r="C41" s="21" t="s">
        <v>301</v>
      </c>
      <c r="D41" s="97"/>
      <c r="E41" t="e">
        <f>#REF!</f>
        <v>#REF!</v>
      </c>
    </row>
    <row r="42" spans="2:5" ht="17.25" customHeight="1" thickBot="1" x14ac:dyDescent="0.25">
      <c r="B42" s="13" t="s">
        <v>300</v>
      </c>
      <c r="C42" s="21" t="s">
        <v>301</v>
      </c>
      <c r="D42" s="97"/>
      <c r="E42" t="e">
        <f>#REF!</f>
        <v>#REF!</v>
      </c>
    </row>
    <row r="43" spans="2:5" ht="15" customHeight="1" thickBot="1" x14ac:dyDescent="0.25">
      <c r="B43" s="13" t="s">
        <v>300</v>
      </c>
      <c r="C43" s="21" t="s">
        <v>301</v>
      </c>
      <c r="D43" s="97"/>
    </row>
    <row r="44" spans="2:5" ht="18.75" customHeight="1" thickBot="1" x14ac:dyDescent="0.25">
      <c r="B44" s="91" t="s">
        <v>300</v>
      </c>
      <c r="C44" s="21" t="s">
        <v>301</v>
      </c>
      <c r="D44" s="97"/>
    </row>
    <row r="45" spans="2:5" ht="17.25" customHeight="1" thickBot="1" x14ac:dyDescent="0.25">
      <c r="B45" s="103" t="s">
        <v>300</v>
      </c>
      <c r="C45" s="92" t="s">
        <v>301</v>
      </c>
      <c r="D45" s="97"/>
    </row>
    <row r="46" spans="2:5" ht="12.75" customHeight="1" thickBot="1" x14ac:dyDescent="0.25">
      <c r="B46" s="104" t="s">
        <v>303</v>
      </c>
      <c r="C46" s="92" t="s">
        <v>301</v>
      </c>
      <c r="D46" s="90"/>
    </row>
    <row r="47" spans="2:5" ht="12.75" customHeight="1" thickBot="1" x14ac:dyDescent="0.25">
      <c r="B47" s="104" t="s">
        <v>302</v>
      </c>
      <c r="C47" s="92" t="s">
        <v>301</v>
      </c>
      <c r="D47" s="97"/>
    </row>
    <row r="48" spans="2:5" ht="13.5" customHeight="1" thickBot="1" x14ac:dyDescent="0.25">
      <c r="B48" s="104" t="s">
        <v>300</v>
      </c>
      <c r="C48" s="92" t="s">
        <v>301</v>
      </c>
      <c r="D48" s="14"/>
    </row>
    <row r="49" spans="2:15" ht="16.5" customHeight="1" thickBot="1" x14ac:dyDescent="0.25">
      <c r="B49" s="104" t="s">
        <v>300</v>
      </c>
      <c r="C49" s="92" t="s">
        <v>301</v>
      </c>
      <c r="D49" s="14"/>
    </row>
    <row r="50" spans="2:15" ht="12.75" customHeight="1" thickBot="1" x14ac:dyDescent="0.25">
      <c r="B50" s="104" t="s">
        <v>302</v>
      </c>
      <c r="C50" s="92" t="s">
        <v>301</v>
      </c>
      <c r="D50" s="96"/>
    </row>
    <row r="51" spans="2:15" ht="15.75" customHeight="1" thickBot="1" x14ac:dyDescent="0.25">
      <c r="B51" s="104" t="s">
        <v>300</v>
      </c>
      <c r="C51" s="92" t="s">
        <v>301</v>
      </c>
      <c r="D51" s="100"/>
    </row>
    <row r="52" spans="2:15" ht="15" thickBot="1" x14ac:dyDescent="0.25">
      <c r="B52" s="105" t="s">
        <v>304</v>
      </c>
      <c r="C52" s="93" t="s">
        <v>301</v>
      </c>
      <c r="D52" s="97"/>
    </row>
    <row r="53" spans="2:15" ht="15" thickBot="1" x14ac:dyDescent="0.25">
      <c r="B53" s="103" t="s">
        <v>305</v>
      </c>
      <c r="C53" s="106" t="s">
        <v>301</v>
      </c>
      <c r="D53" s="90"/>
    </row>
    <row r="54" spans="2:15" x14ac:dyDescent="0.2">
      <c r="B54" s="5"/>
      <c r="C54" s="6"/>
    </row>
    <row r="55" spans="2:15" ht="30" customHeight="1" x14ac:dyDescent="0.2">
      <c r="B55" s="5"/>
      <c r="C55" s="6"/>
      <c r="G55" s="249" t="s">
        <v>306</v>
      </c>
      <c r="H55" s="250"/>
      <c r="I55" s="250"/>
      <c r="J55" s="250"/>
      <c r="K55" s="250"/>
      <c r="L55" s="250"/>
      <c r="M55" s="250"/>
      <c r="N55" s="250"/>
      <c r="O55" s="251"/>
    </row>
    <row r="56" spans="2:15" ht="45" x14ac:dyDescent="0.2">
      <c r="E56" s="7"/>
      <c r="F56" s="89"/>
      <c r="G56" s="26"/>
      <c r="H56" s="27" t="s">
        <v>307</v>
      </c>
      <c r="I56" s="27" t="s">
        <v>308</v>
      </c>
      <c r="J56" s="27" t="s">
        <v>309</v>
      </c>
      <c r="K56" s="27" t="s">
        <v>310</v>
      </c>
      <c r="L56" s="27" t="s">
        <v>311</v>
      </c>
      <c r="M56" s="28" t="s">
        <v>312</v>
      </c>
      <c r="N56" s="27" t="s">
        <v>304</v>
      </c>
      <c r="O56" s="27" t="s">
        <v>293</v>
      </c>
    </row>
    <row r="57" spans="2:15" ht="16.5" customHeight="1" x14ac:dyDescent="0.2">
      <c r="E57" s="4" t="s">
        <v>313</v>
      </c>
      <c r="G57" s="29" t="s">
        <v>314</v>
      </c>
      <c r="H57" s="30">
        <v>20</v>
      </c>
      <c r="I57" s="31">
        <v>8</v>
      </c>
      <c r="J57" s="30">
        <v>8</v>
      </c>
      <c r="K57" s="30">
        <v>6</v>
      </c>
      <c r="L57" s="30">
        <v>4</v>
      </c>
      <c r="M57" s="18">
        <v>1</v>
      </c>
      <c r="N57" s="23">
        <v>1</v>
      </c>
      <c r="O57" s="24">
        <f>SUM(H57:N57)</f>
        <v>48</v>
      </c>
    </row>
    <row r="58" spans="2:15" ht="19.5" customHeight="1" x14ac:dyDescent="0.2">
      <c r="G58" s="29" t="s">
        <v>297</v>
      </c>
      <c r="H58" s="25">
        <v>0.42</v>
      </c>
      <c r="I58" s="24" t="s">
        <v>315</v>
      </c>
      <c r="J58" s="24" t="s">
        <v>315</v>
      </c>
      <c r="K58" s="24" t="s">
        <v>316</v>
      </c>
      <c r="L58" s="24" t="s">
        <v>317</v>
      </c>
      <c r="M58" s="24" t="s">
        <v>318</v>
      </c>
      <c r="N58" s="24" t="s">
        <v>318</v>
      </c>
      <c r="O58" s="25">
        <v>1</v>
      </c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44" t="s">
        <v>319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320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3"/>
      <c r="O3" s="248"/>
      <c r="P3" s="246"/>
      <c r="Q3" s="248"/>
      <c r="R3" s="246"/>
      <c r="S3" s="248"/>
      <c r="T3" s="246"/>
      <c r="U3" s="248"/>
      <c r="V3" s="246"/>
      <c r="W3" s="248"/>
      <c r="X3" s="246"/>
      <c r="Y3" s="248"/>
      <c r="Z3" s="246"/>
      <c r="AA3" s="248"/>
      <c r="AB3" s="246"/>
      <c r="AC3" s="248"/>
      <c r="AD3" s="246"/>
      <c r="AE3" s="248"/>
      <c r="AF3" s="246"/>
      <c r="AG3" s="248"/>
      <c r="AH3" s="246"/>
      <c r="AI3" s="248"/>
      <c r="AJ3" s="246"/>
      <c r="AK3" s="248"/>
      <c r="AL3" s="246"/>
      <c r="AM3" s="248"/>
      <c r="AN3" s="246"/>
      <c r="AO3" s="248"/>
      <c r="AP3" s="246"/>
      <c r="AQ3" s="248"/>
      <c r="AR3" s="246"/>
      <c r="AS3" s="248"/>
      <c r="AT3" s="246"/>
      <c r="AU3" s="248"/>
      <c r="AV3" s="246"/>
      <c r="AW3" s="248"/>
      <c r="AX3" s="246"/>
      <c r="AY3" s="248"/>
      <c r="AZ3" s="246"/>
      <c r="BA3" s="248"/>
      <c r="BB3" s="246"/>
      <c r="BC3" s="248"/>
      <c r="BD3" s="246"/>
      <c r="BE3" s="248"/>
      <c r="BF3" s="246"/>
      <c r="BG3" s="248"/>
      <c r="BH3" s="246"/>
      <c r="BI3" s="248"/>
      <c r="BJ3" s="246"/>
      <c r="BK3" s="248"/>
      <c r="BL3" s="246"/>
      <c r="BM3" s="248"/>
      <c r="BN3" s="246"/>
      <c r="BO3" s="248"/>
      <c r="BP3" s="246"/>
      <c r="BQ3" s="248"/>
      <c r="BR3" s="246"/>
      <c r="BS3" s="248"/>
      <c r="BT3" s="246"/>
      <c r="BU3" s="248"/>
      <c r="BV3" s="246"/>
      <c r="BW3" s="248"/>
      <c r="BX3" s="246"/>
      <c r="BY3" s="248"/>
      <c r="BZ3" s="246"/>
      <c r="CA3" s="248"/>
      <c r="CB3" s="246"/>
      <c r="CC3" s="248"/>
      <c r="CD3" s="246"/>
      <c r="CE3" s="248"/>
      <c r="CF3" s="246"/>
      <c r="CG3" s="248"/>
      <c r="CH3" s="246"/>
      <c r="CI3" s="248"/>
      <c r="CJ3" s="246"/>
      <c r="CK3" s="248"/>
      <c r="CL3" s="246"/>
      <c r="CM3" s="248"/>
      <c r="CN3" s="246"/>
      <c r="CO3" s="248"/>
      <c r="CP3" s="246"/>
      <c r="CQ3" s="248"/>
      <c r="CR3" s="246"/>
      <c r="CS3" s="248"/>
      <c r="CT3" s="246"/>
      <c r="CU3" s="248"/>
      <c r="CV3" s="246"/>
      <c r="CW3" s="248"/>
      <c r="CX3" s="246"/>
      <c r="CY3" s="248"/>
      <c r="CZ3" s="246"/>
      <c r="DA3" s="248"/>
      <c r="DB3" s="246"/>
      <c r="DC3" s="248"/>
      <c r="DD3" s="246"/>
      <c r="DE3" s="248"/>
      <c r="DF3" s="246"/>
      <c r="DG3" s="248"/>
      <c r="DH3" s="246"/>
      <c r="DI3" s="248"/>
      <c r="DJ3" s="246"/>
      <c r="DK3" s="248"/>
      <c r="DL3" s="246"/>
      <c r="DM3" s="248"/>
      <c r="DN3" s="246"/>
      <c r="DO3" s="248"/>
      <c r="DP3" s="246"/>
      <c r="DQ3" s="248"/>
      <c r="DR3" s="246"/>
      <c r="DS3" s="248"/>
      <c r="DT3" s="246"/>
      <c r="DU3" s="248"/>
      <c r="DV3" s="246"/>
      <c r="DW3" s="248"/>
      <c r="DX3" s="246"/>
      <c r="DY3" s="248"/>
      <c r="DZ3" s="246"/>
      <c r="EA3" s="248"/>
      <c r="EB3" s="246"/>
      <c r="EC3" s="248"/>
      <c r="ED3" s="246"/>
      <c r="EE3" s="248"/>
      <c r="EF3" s="246"/>
      <c r="EG3" s="248"/>
      <c r="EH3" s="246"/>
      <c r="EI3" s="248"/>
      <c r="EJ3" s="246"/>
      <c r="EK3" s="248"/>
      <c r="EL3" s="246"/>
      <c r="EM3" s="248"/>
      <c r="EN3" s="246"/>
      <c r="EO3" s="248"/>
      <c r="EP3" s="246"/>
      <c r="EQ3" s="248"/>
      <c r="ER3" s="246"/>
      <c r="ES3" s="248"/>
      <c r="ET3" s="246"/>
      <c r="EU3" s="248"/>
      <c r="EV3" s="246"/>
      <c r="EW3" s="248"/>
      <c r="EX3" s="246"/>
      <c r="EY3" s="248"/>
      <c r="EZ3" s="246"/>
      <c r="FA3" s="248"/>
      <c r="FB3" s="246"/>
      <c r="FC3" s="248"/>
      <c r="FD3" s="246"/>
      <c r="FE3" s="248"/>
      <c r="FF3" s="246"/>
      <c r="FG3" s="248"/>
      <c r="FH3" s="246"/>
      <c r="FI3" s="248"/>
      <c r="FJ3" s="246"/>
      <c r="FK3" s="248"/>
      <c r="FL3" s="246"/>
      <c r="FM3" s="248"/>
      <c r="FN3" s="246"/>
      <c r="FO3" s="248"/>
      <c r="FP3" s="246"/>
      <c r="FQ3" s="248"/>
      <c r="FR3" s="246"/>
      <c r="FS3" s="248"/>
      <c r="FT3" s="246"/>
      <c r="FU3" s="248"/>
      <c r="FV3" s="246"/>
      <c r="FW3" s="248"/>
      <c r="FX3" s="246"/>
      <c r="FY3" s="248"/>
      <c r="FZ3" s="246"/>
      <c r="GA3" s="248"/>
      <c r="GB3" s="246"/>
      <c r="GC3" s="248"/>
      <c r="GD3" s="246"/>
      <c r="GE3" s="248"/>
      <c r="GF3" s="246"/>
      <c r="GG3" s="248"/>
      <c r="GH3" s="246"/>
      <c r="GI3" s="248"/>
      <c r="GJ3" s="246"/>
      <c r="GK3" s="248"/>
      <c r="GL3" s="246"/>
      <c r="GM3" s="248"/>
      <c r="GN3" s="246"/>
      <c r="GO3" s="248"/>
      <c r="GP3" s="246"/>
      <c r="GQ3" s="248"/>
      <c r="GR3" s="246"/>
      <c r="GS3" s="248"/>
      <c r="GT3" s="246"/>
      <c r="GU3" s="248"/>
      <c r="GV3" s="246"/>
      <c r="GW3" s="248"/>
      <c r="GX3" s="246"/>
      <c r="GY3" s="248"/>
      <c r="GZ3" s="246"/>
      <c r="HA3" s="248"/>
      <c r="HB3" s="246"/>
      <c r="HC3" s="248"/>
      <c r="HD3" s="246"/>
      <c r="HE3" s="248"/>
      <c r="HF3" s="246"/>
      <c r="HG3" s="248"/>
      <c r="HH3" s="246"/>
      <c r="HI3" s="248"/>
      <c r="HJ3" s="246"/>
      <c r="HK3" s="248"/>
      <c r="HL3" s="246"/>
      <c r="HM3" s="248"/>
      <c r="HN3" s="246"/>
      <c r="HO3" s="248"/>
      <c r="HP3" s="246"/>
      <c r="HQ3" s="248"/>
      <c r="HR3" s="246"/>
      <c r="HS3" s="248"/>
      <c r="HT3" s="246"/>
      <c r="HU3" s="248"/>
      <c r="HV3" s="246"/>
      <c r="HW3" s="248"/>
      <c r="HX3" s="246"/>
      <c r="HY3" s="248"/>
      <c r="HZ3" s="246"/>
      <c r="IA3" s="248"/>
      <c r="IB3" s="246"/>
      <c r="IC3" s="248"/>
      <c r="ID3" s="246"/>
      <c r="IE3" s="248"/>
      <c r="IF3" s="246"/>
      <c r="IG3" s="248"/>
      <c r="IH3" s="246"/>
      <c r="II3" s="248"/>
      <c r="IJ3" s="246"/>
      <c r="IK3" s="248"/>
      <c r="IL3" s="246"/>
      <c r="IM3" s="248"/>
      <c r="IN3" s="246"/>
      <c r="IO3" s="248"/>
      <c r="IP3" s="246"/>
      <c r="IQ3" s="248"/>
      <c r="IR3" s="246"/>
      <c r="IS3" s="248"/>
      <c r="IT3" s="246"/>
      <c r="IU3" s="248"/>
      <c r="IV3" s="246"/>
    </row>
    <row r="5" spans="1:256" ht="60" customHeight="1" thickBot="1" x14ac:dyDescent="0.25">
      <c r="A5" s="15" t="s">
        <v>1</v>
      </c>
      <c r="B5" s="15" t="s">
        <v>290</v>
      </c>
      <c r="C5" t="e">
        <f>#REF!</f>
        <v>#REF!</v>
      </c>
      <c r="D5" t="e">
        <f>#REF!</f>
        <v>#REF!</v>
      </c>
      <c r="F5" s="63"/>
      <c r="G5" s="65" t="s">
        <v>291</v>
      </c>
      <c r="H5" s="65" t="s">
        <v>292</v>
      </c>
      <c r="I5" s="65" t="s">
        <v>3</v>
      </c>
      <c r="J5" s="64" t="s">
        <v>321</v>
      </c>
      <c r="K5" s="65" t="s">
        <v>293</v>
      </c>
    </row>
    <row r="6" spans="1:256" ht="26.25" thickBot="1" x14ac:dyDescent="0.25">
      <c r="A6" s="9" t="s">
        <v>171</v>
      </c>
      <c r="B6" s="12" t="s">
        <v>295</v>
      </c>
      <c r="C6" t="e">
        <f>#REF!</f>
        <v>#REF!</v>
      </c>
      <c r="D6" t="e">
        <f>#REF!</f>
        <v>#REF!</v>
      </c>
      <c r="F6" s="64" t="s">
        <v>296</v>
      </c>
      <c r="G6" s="63">
        <v>14</v>
      </c>
      <c r="H6" s="63">
        <v>13</v>
      </c>
      <c r="I6" s="63">
        <v>54</v>
      </c>
      <c r="J6" s="24">
        <v>5</v>
      </c>
      <c r="K6" s="24">
        <f>SUM(G6:J6)</f>
        <v>86</v>
      </c>
    </row>
    <row r="7" spans="1:256" ht="24.75" customHeight="1" thickBot="1" x14ac:dyDescent="0.25">
      <c r="A7" s="9" t="s">
        <v>171</v>
      </c>
      <c r="B7" s="12" t="s">
        <v>295</v>
      </c>
      <c r="C7" t="e">
        <f>#REF!</f>
        <v>#REF!</v>
      </c>
      <c r="D7" t="e">
        <f>#REF!</f>
        <v>#REF!</v>
      </c>
      <c r="F7" s="64" t="s">
        <v>297</v>
      </c>
      <c r="G7" s="66">
        <v>0.16</v>
      </c>
      <c r="H7" s="66">
        <v>0.15</v>
      </c>
      <c r="I7" s="66">
        <v>0.63</v>
      </c>
      <c r="J7" s="66">
        <v>0.06</v>
      </c>
      <c r="K7" s="25">
        <v>1</v>
      </c>
    </row>
    <row r="8" spans="1:256" ht="15" thickBot="1" x14ac:dyDescent="0.25">
      <c r="A8" s="9" t="s">
        <v>171</v>
      </c>
      <c r="B8" s="12" t="s">
        <v>295</v>
      </c>
      <c r="C8" t="e">
        <f>#REF!</f>
        <v>#REF!</v>
      </c>
      <c r="D8" t="e">
        <f>#REF!</f>
        <v>#REF!</v>
      </c>
    </row>
    <row r="9" spans="1:256" ht="15" thickBot="1" x14ac:dyDescent="0.25">
      <c r="A9" s="9" t="s">
        <v>171</v>
      </c>
      <c r="B9" s="12" t="s">
        <v>295</v>
      </c>
      <c r="C9" t="e">
        <f>#REF!</f>
        <v>#REF!</v>
      </c>
      <c r="D9" t="e">
        <f>#REF!</f>
        <v>#REF!</v>
      </c>
    </row>
    <row r="10" spans="1:256" ht="15" thickBot="1" x14ac:dyDescent="0.25">
      <c r="A10" s="9" t="s">
        <v>171</v>
      </c>
      <c r="B10" s="12" t="s">
        <v>295</v>
      </c>
      <c r="C10" t="e">
        <f>#REF!</f>
        <v>#REF!</v>
      </c>
      <c r="D10" t="e">
        <f>#REF!</f>
        <v>#REF!</v>
      </c>
    </row>
    <row r="11" spans="1:256" ht="15" thickBot="1" x14ac:dyDescent="0.25">
      <c r="A11" s="9" t="s">
        <v>171</v>
      </c>
      <c r="B11" s="12" t="s">
        <v>295</v>
      </c>
      <c r="C11" t="e">
        <f>#REF!</f>
        <v>#REF!</v>
      </c>
      <c r="D11" t="e">
        <f>#REF!</f>
        <v>#REF!</v>
      </c>
    </row>
    <row r="12" spans="1:256" ht="15" thickBot="1" x14ac:dyDescent="0.25">
      <c r="A12" s="9" t="s">
        <v>171</v>
      </c>
      <c r="B12" s="12" t="s">
        <v>295</v>
      </c>
      <c r="C12" t="e">
        <f>#REF!</f>
        <v>#REF!</v>
      </c>
      <c r="D12" t="e">
        <f>#REF!</f>
        <v>#REF!</v>
      </c>
    </row>
    <row r="13" spans="1:256" ht="15" thickBot="1" x14ac:dyDescent="0.25">
      <c r="A13" s="9" t="s">
        <v>171</v>
      </c>
      <c r="B13" s="12" t="s">
        <v>295</v>
      </c>
      <c r="C13" t="e">
        <f>#REF!</f>
        <v>#REF!</v>
      </c>
      <c r="D13" t="e">
        <f>#REF!</f>
        <v>#REF!</v>
      </c>
    </row>
    <row r="14" spans="1:256" ht="15" thickBot="1" x14ac:dyDescent="0.25">
      <c r="A14" s="9" t="s">
        <v>171</v>
      </c>
      <c r="B14" s="12" t="s">
        <v>295</v>
      </c>
      <c r="C14" t="e">
        <f>#REF!</f>
        <v>#REF!</v>
      </c>
      <c r="D14" t="e">
        <f>#REF!</f>
        <v>#REF!</v>
      </c>
    </row>
    <row r="15" spans="1:256" ht="15" thickBot="1" x14ac:dyDescent="0.25">
      <c r="A15" s="9" t="s">
        <v>171</v>
      </c>
      <c r="B15" s="12" t="s">
        <v>295</v>
      </c>
      <c r="C15" t="e">
        <f>#REF!</f>
        <v>#REF!</v>
      </c>
      <c r="D15" t="e">
        <f>#REF!</f>
        <v>#REF!</v>
      </c>
    </row>
    <row r="16" spans="1:256" ht="15" thickBot="1" x14ac:dyDescent="0.25">
      <c r="A16" s="9" t="s">
        <v>171</v>
      </c>
      <c r="B16" s="12" t="s">
        <v>295</v>
      </c>
      <c r="C16" t="e">
        <f>#REF!</f>
        <v>#REF!</v>
      </c>
      <c r="D16" t="e">
        <f>#REF!</f>
        <v>#REF!</v>
      </c>
    </row>
    <row r="17" spans="1:4" ht="15" thickBot="1" x14ac:dyDescent="0.25">
      <c r="A17" s="9" t="s">
        <v>171</v>
      </c>
      <c r="B17" s="12" t="s">
        <v>295</v>
      </c>
      <c r="C17" t="e">
        <f>#REF!</f>
        <v>#REF!</v>
      </c>
      <c r="D17" t="e">
        <f>#REF!</f>
        <v>#REF!</v>
      </c>
    </row>
    <row r="18" spans="1:4" ht="15" thickBot="1" x14ac:dyDescent="0.25">
      <c r="A18" s="9" t="s">
        <v>171</v>
      </c>
      <c r="B18" s="12" t="s">
        <v>295</v>
      </c>
      <c r="C18" t="e">
        <f>#REF!</f>
        <v>#REF!</v>
      </c>
      <c r="D18" t="e">
        <f>#REF!</f>
        <v>#REF!</v>
      </c>
    </row>
    <row r="19" spans="1:4" ht="15" thickBot="1" x14ac:dyDescent="0.25">
      <c r="A19" s="9" t="s">
        <v>171</v>
      </c>
      <c r="B19" s="12" t="s">
        <v>295</v>
      </c>
      <c r="C19" t="e">
        <f>#REF!</f>
        <v>#REF!</v>
      </c>
      <c r="D19" t="e">
        <f>#REF!</f>
        <v>#REF!</v>
      </c>
    </row>
    <row r="20" spans="1:4" ht="15" thickBot="1" x14ac:dyDescent="0.25">
      <c r="A20" s="9" t="s">
        <v>298</v>
      </c>
      <c r="B20" s="10" t="s">
        <v>299</v>
      </c>
      <c r="C20" t="e">
        <f>#REF!</f>
        <v>#REF!</v>
      </c>
      <c r="D20" t="e">
        <f>#REF!</f>
        <v>#REF!</v>
      </c>
    </row>
    <row r="21" spans="1:4" ht="15" thickBot="1" x14ac:dyDescent="0.25">
      <c r="A21" s="9" t="s">
        <v>298</v>
      </c>
      <c r="B21" s="10" t="s">
        <v>299</v>
      </c>
      <c r="C21" t="e">
        <f>#REF!</f>
        <v>#REF!</v>
      </c>
      <c r="D21" t="e">
        <f>#REF!</f>
        <v>#REF!</v>
      </c>
    </row>
    <row r="22" spans="1:4" ht="15" thickBot="1" x14ac:dyDescent="0.25">
      <c r="A22" s="9" t="s">
        <v>298</v>
      </c>
      <c r="B22" s="10" t="s">
        <v>299</v>
      </c>
      <c r="C22" t="e">
        <f>#REF!</f>
        <v>#REF!</v>
      </c>
      <c r="D22" t="e">
        <f>#REF!</f>
        <v>#REF!</v>
      </c>
    </row>
    <row r="23" spans="1:4" ht="15" thickBot="1" x14ac:dyDescent="0.25">
      <c r="A23" s="9" t="s">
        <v>298</v>
      </c>
      <c r="B23" s="10" t="s">
        <v>299</v>
      </c>
      <c r="C23" t="e">
        <f>#REF!</f>
        <v>#REF!</v>
      </c>
      <c r="D23" t="e">
        <f>#REF!</f>
        <v>#REF!</v>
      </c>
    </row>
    <row r="24" spans="1:4" ht="15" thickBot="1" x14ac:dyDescent="0.25">
      <c r="A24" s="9" t="s">
        <v>298</v>
      </c>
      <c r="B24" s="10" t="s">
        <v>299</v>
      </c>
      <c r="C24" t="e">
        <f>#REF!</f>
        <v>#REF!</v>
      </c>
      <c r="D24" t="e">
        <f>#REF!</f>
        <v>#REF!</v>
      </c>
    </row>
    <row r="25" spans="1:4" ht="15" thickBot="1" x14ac:dyDescent="0.25">
      <c r="A25" s="9" t="s">
        <v>298</v>
      </c>
      <c r="B25" s="10" t="s">
        <v>299</v>
      </c>
      <c r="C25" t="e">
        <f>#REF!</f>
        <v>#REF!</v>
      </c>
      <c r="D25" t="e">
        <f>#REF!</f>
        <v>#REF!</v>
      </c>
    </row>
    <row r="26" spans="1:4" ht="15" thickBot="1" x14ac:dyDescent="0.25">
      <c r="A26" s="9" t="s">
        <v>298</v>
      </c>
      <c r="B26" s="10" t="s">
        <v>299</v>
      </c>
      <c r="C26" t="e">
        <f>#REF!</f>
        <v>#REF!</v>
      </c>
      <c r="D26" t="e">
        <f>#REF!</f>
        <v>#REF!</v>
      </c>
    </row>
    <row r="27" spans="1:4" ht="15" thickBot="1" x14ac:dyDescent="0.25">
      <c r="A27" s="9" t="s">
        <v>298</v>
      </c>
      <c r="B27" s="10" t="s">
        <v>299</v>
      </c>
      <c r="C27" t="e">
        <f>#REF!</f>
        <v>#REF!</v>
      </c>
      <c r="D27" t="e">
        <f>#REF!</f>
        <v>#REF!</v>
      </c>
    </row>
    <row r="28" spans="1:4" ht="15" thickBot="1" x14ac:dyDescent="0.25">
      <c r="A28" s="9" t="s">
        <v>298</v>
      </c>
      <c r="B28" s="10" t="s">
        <v>299</v>
      </c>
      <c r="C28" t="e">
        <f>#REF!</f>
        <v>#REF!</v>
      </c>
      <c r="D28" t="e">
        <f>#REF!</f>
        <v>#REF!</v>
      </c>
    </row>
    <row r="29" spans="1:4" ht="15" thickBot="1" x14ac:dyDescent="0.25">
      <c r="A29" s="9" t="s">
        <v>298</v>
      </c>
      <c r="B29" s="10" t="s">
        <v>299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9" t="s">
        <v>307</v>
      </c>
      <c r="B30" s="10" t="s">
        <v>299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9" t="s">
        <v>307</v>
      </c>
      <c r="B31" s="10" t="s">
        <v>299</v>
      </c>
      <c r="C31" t="e">
        <f>#REF!</f>
        <v>#REF!</v>
      </c>
      <c r="D31" t="e">
        <f>#REF!</f>
        <v>#REF!</v>
      </c>
    </row>
    <row r="32" spans="1:4" ht="15" thickBot="1" x14ac:dyDescent="0.25">
      <c r="A32" s="9" t="s">
        <v>303</v>
      </c>
      <c r="B32" s="10" t="s">
        <v>299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9" t="s">
        <v>307</v>
      </c>
      <c r="B33" s="11" t="s">
        <v>301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9" t="s">
        <v>307</v>
      </c>
      <c r="B34" s="11" t="s">
        <v>301</v>
      </c>
    </row>
    <row r="35" spans="1:4" ht="18.75" customHeight="1" thickBot="1" x14ac:dyDescent="0.25">
      <c r="A35" s="9" t="s">
        <v>307</v>
      </c>
      <c r="B35" s="11" t="s">
        <v>301</v>
      </c>
    </row>
    <row r="36" spans="1:4" ht="15" thickBot="1" x14ac:dyDescent="0.25">
      <c r="A36" s="9" t="s">
        <v>302</v>
      </c>
      <c r="B36" s="11" t="s">
        <v>301</v>
      </c>
    </row>
    <row r="37" spans="1:4" ht="15" thickBot="1" x14ac:dyDescent="0.25">
      <c r="A37" s="9" t="s">
        <v>302</v>
      </c>
      <c r="B37" s="11" t="s">
        <v>301</v>
      </c>
    </row>
    <row r="38" spans="1:4" ht="15" thickBot="1" x14ac:dyDescent="0.25">
      <c r="A38" s="9" t="s">
        <v>302</v>
      </c>
      <c r="B38" s="11" t="s">
        <v>301</v>
      </c>
    </row>
    <row r="39" spans="1:4" ht="15" thickBot="1" x14ac:dyDescent="0.25">
      <c r="A39" s="9" t="s">
        <v>302</v>
      </c>
      <c r="B39" s="11" t="s">
        <v>301</v>
      </c>
    </row>
    <row r="40" spans="1:4" ht="19.5" customHeight="1" thickBot="1" x14ac:dyDescent="0.25">
      <c r="A40" s="9" t="s">
        <v>307</v>
      </c>
      <c r="B40" s="11" t="s">
        <v>301</v>
      </c>
    </row>
    <row r="41" spans="1:4" ht="18.75" customHeight="1" thickBot="1" x14ac:dyDescent="0.25">
      <c r="A41" s="9" t="s">
        <v>307</v>
      </c>
      <c r="B41" s="11" t="s">
        <v>301</v>
      </c>
    </row>
    <row r="42" spans="1:4" ht="15" thickBot="1" x14ac:dyDescent="0.25">
      <c r="A42" s="9" t="s">
        <v>302</v>
      </c>
      <c r="B42" s="11" t="s">
        <v>301</v>
      </c>
    </row>
    <row r="43" spans="1:4" ht="19.5" customHeight="1" thickBot="1" x14ac:dyDescent="0.25">
      <c r="A43" s="9" t="s">
        <v>307</v>
      </c>
      <c r="B43" s="11" t="s">
        <v>301</v>
      </c>
    </row>
    <row r="44" spans="1:4" ht="15" thickBot="1" x14ac:dyDescent="0.25">
      <c r="A44" s="9" t="s">
        <v>302</v>
      </c>
      <c r="B44" s="11" t="s">
        <v>301</v>
      </c>
    </row>
    <row r="45" spans="1:4" ht="19.5" customHeight="1" thickBot="1" x14ac:dyDescent="0.25">
      <c r="A45" s="9" t="s">
        <v>307</v>
      </c>
      <c r="B45" s="11" t="s">
        <v>301</v>
      </c>
    </row>
    <row r="46" spans="1:4" ht="19.5" customHeight="1" thickBot="1" x14ac:dyDescent="0.25">
      <c r="A46" s="9" t="s">
        <v>307</v>
      </c>
      <c r="B46" s="11" t="s">
        <v>301</v>
      </c>
    </row>
    <row r="47" spans="1:4" ht="15" thickBot="1" x14ac:dyDescent="0.25">
      <c r="A47" s="9" t="s">
        <v>302</v>
      </c>
      <c r="B47" s="11" t="s">
        <v>301</v>
      </c>
    </row>
    <row r="48" spans="1:4" ht="17.25" customHeight="1" thickBot="1" x14ac:dyDescent="0.25">
      <c r="A48" s="9" t="s">
        <v>307</v>
      </c>
      <c r="B48" s="11" t="s">
        <v>301</v>
      </c>
    </row>
    <row r="49" spans="1:4" ht="15" thickBot="1" x14ac:dyDescent="0.25">
      <c r="A49" s="9" t="s">
        <v>302</v>
      </c>
      <c r="B49" s="11" t="s">
        <v>301</v>
      </c>
    </row>
    <row r="50" spans="1:4" ht="15" thickBot="1" x14ac:dyDescent="0.25">
      <c r="A50" s="9" t="s">
        <v>302</v>
      </c>
      <c r="B50" s="11" t="s">
        <v>301</v>
      </c>
    </row>
    <row r="51" spans="1:4" ht="21" customHeight="1" thickBot="1" x14ac:dyDescent="0.25">
      <c r="A51" s="9" t="s">
        <v>307</v>
      </c>
      <c r="B51" s="11" t="s">
        <v>301</v>
      </c>
    </row>
    <row r="52" spans="1:4" ht="20.25" customHeight="1" thickBot="1" x14ac:dyDescent="0.25">
      <c r="A52" s="9" t="s">
        <v>307</v>
      </c>
      <c r="B52" s="11" t="s">
        <v>301</v>
      </c>
    </row>
    <row r="53" spans="1:4" ht="15" thickBot="1" x14ac:dyDescent="0.25">
      <c r="A53" s="9" t="s">
        <v>302</v>
      </c>
      <c r="B53" s="11" t="s">
        <v>301</v>
      </c>
    </row>
    <row r="54" spans="1:4" ht="19.5" customHeight="1" thickBot="1" x14ac:dyDescent="0.25">
      <c r="A54" s="9" t="s">
        <v>307</v>
      </c>
      <c r="B54" s="11" t="s">
        <v>301</v>
      </c>
    </row>
    <row r="55" spans="1:4" ht="18" customHeight="1" thickBot="1" x14ac:dyDescent="0.25">
      <c r="A55" s="9" t="s">
        <v>307</v>
      </c>
      <c r="B55" s="11" t="s">
        <v>301</v>
      </c>
    </row>
    <row r="56" spans="1:4" ht="15" thickBot="1" x14ac:dyDescent="0.25">
      <c r="A56" s="9" t="s">
        <v>302</v>
      </c>
      <c r="B56" s="11" t="s">
        <v>301</v>
      </c>
    </row>
    <row r="57" spans="1:4" ht="20.25" customHeight="1" thickBot="1" x14ac:dyDescent="0.25">
      <c r="A57" s="9" t="s">
        <v>307</v>
      </c>
      <c r="B57" s="11" t="s">
        <v>301</v>
      </c>
    </row>
    <row r="58" spans="1:4" ht="18" customHeight="1" thickBot="1" x14ac:dyDescent="0.25">
      <c r="A58" s="9" t="s">
        <v>302</v>
      </c>
      <c r="B58" s="11" t="s">
        <v>301</v>
      </c>
    </row>
    <row r="59" spans="1:4" ht="21.75" customHeight="1" thickBot="1" x14ac:dyDescent="0.25">
      <c r="A59" s="9" t="s">
        <v>307</v>
      </c>
      <c r="B59" s="11" t="s">
        <v>301</v>
      </c>
      <c r="D59" s="7"/>
    </row>
    <row r="60" spans="1:4" ht="21.75" customHeight="1" thickBot="1" x14ac:dyDescent="0.25">
      <c r="A60" s="9" t="s">
        <v>307</v>
      </c>
      <c r="B60" s="11" t="s">
        <v>301</v>
      </c>
      <c r="D60" s="4" t="s">
        <v>313</v>
      </c>
    </row>
    <row r="61" spans="1:4" ht="15" customHeight="1" thickBot="1" x14ac:dyDescent="0.25">
      <c r="A61" s="9" t="s">
        <v>302</v>
      </c>
      <c r="B61" s="11" t="s">
        <v>301</v>
      </c>
      <c r="D61" s="4" t="s">
        <v>297</v>
      </c>
    </row>
    <row r="62" spans="1:4" ht="19.5" customHeight="1" thickBot="1" x14ac:dyDescent="0.25">
      <c r="A62" s="9" t="s">
        <v>307</v>
      </c>
      <c r="B62" s="11" t="s">
        <v>301</v>
      </c>
    </row>
    <row r="63" spans="1:4" ht="15" thickBot="1" x14ac:dyDescent="0.25">
      <c r="A63" s="9" t="s">
        <v>302</v>
      </c>
      <c r="B63" s="11" t="s">
        <v>301</v>
      </c>
    </row>
    <row r="64" spans="1:4" ht="15" thickBot="1" x14ac:dyDescent="0.25">
      <c r="A64" s="9" t="s">
        <v>303</v>
      </c>
      <c r="B64" s="11" t="s">
        <v>301</v>
      </c>
    </row>
    <row r="65" spans="1:2" ht="15" thickBot="1" x14ac:dyDescent="0.25">
      <c r="A65" s="9" t="s">
        <v>302</v>
      </c>
      <c r="B65" s="11" t="s">
        <v>301</v>
      </c>
    </row>
    <row r="66" spans="1:2" ht="20.25" customHeight="1" thickBot="1" x14ac:dyDescent="0.25">
      <c r="A66" s="9" t="s">
        <v>307</v>
      </c>
      <c r="B66" s="11" t="s">
        <v>301</v>
      </c>
    </row>
    <row r="67" spans="1:2" ht="20.25" customHeight="1" thickBot="1" x14ac:dyDescent="0.25">
      <c r="A67" s="9" t="s">
        <v>307</v>
      </c>
      <c r="B67" s="11" t="s">
        <v>301</v>
      </c>
    </row>
    <row r="68" spans="1:2" ht="15" thickBot="1" x14ac:dyDescent="0.25">
      <c r="A68" s="9" t="s">
        <v>302</v>
      </c>
      <c r="B68" s="11" t="s">
        <v>301</v>
      </c>
    </row>
    <row r="69" spans="1:2" ht="20.25" customHeight="1" thickBot="1" x14ac:dyDescent="0.25">
      <c r="A69" s="9" t="s">
        <v>307</v>
      </c>
      <c r="B69" s="11" t="s">
        <v>301</v>
      </c>
    </row>
    <row r="70" spans="1:2" ht="15" thickBot="1" x14ac:dyDescent="0.25">
      <c r="A70" s="9" t="s">
        <v>302</v>
      </c>
      <c r="B70" s="11" t="s">
        <v>301</v>
      </c>
    </row>
    <row r="71" spans="1:2" ht="18.75" customHeight="1" thickBot="1" x14ac:dyDescent="0.25">
      <c r="A71" s="9" t="s">
        <v>307</v>
      </c>
      <c r="B71" s="11" t="s">
        <v>301</v>
      </c>
    </row>
    <row r="72" spans="1:2" ht="20.25" customHeight="1" thickBot="1" x14ac:dyDescent="0.25">
      <c r="A72" s="9" t="s">
        <v>307</v>
      </c>
      <c r="B72" s="11" t="s">
        <v>301</v>
      </c>
    </row>
    <row r="73" spans="1:2" ht="18" customHeight="1" thickBot="1" x14ac:dyDescent="0.25">
      <c r="A73" s="9" t="s">
        <v>307</v>
      </c>
      <c r="B73" s="11" t="s">
        <v>301</v>
      </c>
    </row>
    <row r="74" spans="1:2" ht="20.25" customHeight="1" thickBot="1" x14ac:dyDescent="0.25">
      <c r="A74" s="9" t="s">
        <v>307</v>
      </c>
      <c r="B74" s="11" t="s">
        <v>301</v>
      </c>
    </row>
    <row r="75" spans="1:2" ht="18" customHeight="1" thickBot="1" x14ac:dyDescent="0.25">
      <c r="A75" s="9" t="s">
        <v>307</v>
      </c>
      <c r="B75" s="11" t="s">
        <v>301</v>
      </c>
    </row>
    <row r="76" spans="1:2" ht="18" customHeight="1" thickBot="1" x14ac:dyDescent="0.25">
      <c r="A76" s="9" t="s">
        <v>307</v>
      </c>
      <c r="B76" s="11" t="s">
        <v>301</v>
      </c>
    </row>
    <row r="77" spans="1:2" ht="19.5" customHeight="1" thickBot="1" x14ac:dyDescent="0.25">
      <c r="A77" s="9" t="s">
        <v>307</v>
      </c>
      <c r="B77" s="11" t="s">
        <v>301</v>
      </c>
    </row>
    <row r="78" spans="1:2" ht="19.5" customHeight="1" thickBot="1" x14ac:dyDescent="0.25">
      <c r="A78" s="9" t="s">
        <v>307</v>
      </c>
      <c r="B78" s="11" t="s">
        <v>301</v>
      </c>
    </row>
    <row r="79" spans="1:2" ht="15" thickBot="1" x14ac:dyDescent="0.25">
      <c r="A79" s="9" t="s">
        <v>302</v>
      </c>
      <c r="B79" s="11" t="s">
        <v>301</v>
      </c>
    </row>
    <row r="80" spans="1:2" ht="20.25" customHeight="1" thickBot="1" x14ac:dyDescent="0.25">
      <c r="A80" s="9" t="s">
        <v>307</v>
      </c>
      <c r="B80" s="11" t="s">
        <v>301</v>
      </c>
    </row>
    <row r="81" spans="1:15" ht="15" thickBot="1" x14ac:dyDescent="0.25">
      <c r="A81" s="9" t="s">
        <v>302</v>
      </c>
      <c r="B81" s="11" t="s">
        <v>301</v>
      </c>
    </row>
    <row r="82" spans="1:15" ht="21" customHeight="1" thickBot="1" x14ac:dyDescent="0.25">
      <c r="A82" s="9" t="s">
        <v>307</v>
      </c>
      <c r="B82" s="11" t="s">
        <v>301</v>
      </c>
    </row>
    <row r="83" spans="1:15" ht="21.75" customHeight="1" thickBot="1" x14ac:dyDescent="0.25">
      <c r="A83" s="9" t="s">
        <v>307</v>
      </c>
      <c r="B83" s="11" t="s">
        <v>301</v>
      </c>
    </row>
    <row r="84" spans="1:15" ht="15" thickBot="1" x14ac:dyDescent="0.25">
      <c r="A84" s="9" t="s">
        <v>305</v>
      </c>
      <c r="B84" s="11" t="s">
        <v>301</v>
      </c>
    </row>
    <row r="85" spans="1:15" ht="15" thickBot="1" x14ac:dyDescent="0.25">
      <c r="A85" s="9" t="s">
        <v>303</v>
      </c>
      <c r="B85" s="11" t="s">
        <v>301</v>
      </c>
    </row>
    <row r="86" spans="1:15" ht="15" thickBot="1" x14ac:dyDescent="0.25">
      <c r="A86" s="9" t="s">
        <v>304</v>
      </c>
      <c r="B86" s="11" t="s">
        <v>301</v>
      </c>
    </row>
    <row r="87" spans="1:15" ht="15" thickBot="1" x14ac:dyDescent="0.25">
      <c r="A87" s="9" t="s">
        <v>322</v>
      </c>
      <c r="B87" s="16" t="s">
        <v>323</v>
      </c>
    </row>
    <row r="88" spans="1:15" ht="15" thickBot="1" x14ac:dyDescent="0.25">
      <c r="A88" s="9" t="s">
        <v>322</v>
      </c>
      <c r="B88" s="16" t="s">
        <v>323</v>
      </c>
    </row>
    <row r="89" spans="1:15" ht="15" thickBot="1" x14ac:dyDescent="0.25">
      <c r="A89" s="9" t="s">
        <v>322</v>
      </c>
      <c r="B89" s="16" t="s">
        <v>323</v>
      </c>
    </row>
    <row r="90" spans="1:15" ht="15" thickBot="1" x14ac:dyDescent="0.25">
      <c r="A90" s="9" t="s">
        <v>322</v>
      </c>
      <c r="B90" s="16" t="s">
        <v>323</v>
      </c>
    </row>
    <row r="91" spans="1:15" ht="18.75" customHeight="1" thickBot="1" x14ac:dyDescent="0.25">
      <c r="A91" s="9" t="s">
        <v>307</v>
      </c>
      <c r="B91" s="16" t="s">
        <v>323</v>
      </c>
    </row>
    <row r="93" spans="1:15" ht="24" customHeight="1" x14ac:dyDescent="0.2">
      <c r="F93" s="252" t="s">
        <v>306</v>
      </c>
      <c r="G93" s="253"/>
      <c r="H93" s="253"/>
      <c r="I93" s="253"/>
      <c r="J93" s="253"/>
      <c r="K93" s="253"/>
      <c r="L93" s="253"/>
      <c r="M93" s="253"/>
      <c r="N93" s="253"/>
      <c r="O93" s="254"/>
    </row>
    <row r="94" spans="1:15" ht="28.5" customHeight="1" x14ac:dyDescent="0.2">
      <c r="F94" s="67"/>
      <c r="G94" s="68" t="s">
        <v>307</v>
      </c>
      <c r="H94" s="68" t="s">
        <v>308</v>
      </c>
      <c r="I94" s="68" t="s">
        <v>310</v>
      </c>
      <c r="J94" s="68" t="s">
        <v>309</v>
      </c>
      <c r="K94" s="69" t="s">
        <v>324</v>
      </c>
      <c r="L94" s="68" t="s">
        <v>311</v>
      </c>
      <c r="M94" s="48" t="s">
        <v>312</v>
      </c>
      <c r="N94" s="48" t="s">
        <v>325</v>
      </c>
      <c r="O94" s="28" t="s">
        <v>293</v>
      </c>
    </row>
    <row r="95" spans="1:15" ht="27" customHeight="1" x14ac:dyDescent="0.2">
      <c r="F95" s="87" t="s">
        <v>314</v>
      </c>
      <c r="G95" s="30">
        <v>34</v>
      </c>
      <c r="H95" s="1">
        <v>19</v>
      </c>
      <c r="I95" s="30">
        <v>14</v>
      </c>
      <c r="J95" s="30">
        <v>10</v>
      </c>
      <c r="K95" s="1">
        <v>4</v>
      </c>
      <c r="L95" s="30">
        <v>3</v>
      </c>
      <c r="M95" s="1">
        <v>1</v>
      </c>
      <c r="N95" s="1">
        <v>1</v>
      </c>
      <c r="O95" s="88">
        <f>SUM(G95:N95)</f>
        <v>86</v>
      </c>
    </row>
    <row r="96" spans="1:15" ht="15" thickBot="1" x14ac:dyDescent="0.25">
      <c r="F96" s="70" t="s">
        <v>297</v>
      </c>
      <c r="G96" s="71" t="s">
        <v>326</v>
      </c>
      <c r="H96" s="71" t="s">
        <v>327</v>
      </c>
      <c r="I96" s="71" t="s">
        <v>328</v>
      </c>
      <c r="J96" s="71" t="s">
        <v>329</v>
      </c>
      <c r="K96" s="72" t="s">
        <v>330</v>
      </c>
      <c r="L96" s="73" t="s">
        <v>331</v>
      </c>
      <c r="M96" s="71" t="s">
        <v>332</v>
      </c>
      <c r="N96" s="71" t="s">
        <v>332</v>
      </c>
      <c r="O96" s="74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44" t="s">
        <v>333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334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3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spans="1:256" ht="15" thickBot="1" x14ac:dyDescent="0.25"/>
    <row r="5" spans="1:256" ht="42" customHeight="1" thickBot="1" x14ac:dyDescent="0.25">
      <c r="A5" s="51" t="s">
        <v>1</v>
      </c>
      <c r="B5" s="35" t="s">
        <v>290</v>
      </c>
      <c r="C5" t="e">
        <f>#REF!</f>
        <v>#REF!</v>
      </c>
      <c r="D5" t="e">
        <f>#REF!</f>
        <v>#REF!</v>
      </c>
      <c r="F5" s="56"/>
      <c r="G5" s="57" t="s">
        <v>291</v>
      </c>
      <c r="H5" s="57" t="s">
        <v>292</v>
      </c>
      <c r="I5" s="57" t="s">
        <v>3</v>
      </c>
      <c r="J5" s="58" t="s">
        <v>293</v>
      </c>
    </row>
    <row r="6" spans="1:256" ht="24" customHeight="1" thickBot="1" x14ac:dyDescent="0.25">
      <c r="A6" s="36" t="s">
        <v>171</v>
      </c>
      <c r="B6" s="37" t="s">
        <v>295</v>
      </c>
      <c r="C6" t="e">
        <f>#REF!</f>
        <v>#REF!</v>
      </c>
      <c r="D6" t="e">
        <f>#REF!</f>
        <v>#REF!</v>
      </c>
      <c r="F6" s="61" t="s">
        <v>296</v>
      </c>
      <c r="G6" s="59">
        <v>15</v>
      </c>
      <c r="H6" s="54">
        <v>9</v>
      </c>
      <c r="I6" s="54">
        <v>65</v>
      </c>
      <c r="J6" s="55">
        <f>SUM(G6:I6)</f>
        <v>89</v>
      </c>
      <c r="K6" s="45"/>
    </row>
    <row r="7" spans="1:256" ht="22.5" customHeight="1" thickBot="1" x14ac:dyDescent="0.25">
      <c r="A7" s="38" t="s">
        <v>171</v>
      </c>
      <c r="B7" s="37" t="s">
        <v>295</v>
      </c>
      <c r="C7" t="e">
        <f>#REF!</f>
        <v>#REF!</v>
      </c>
      <c r="D7" t="e">
        <f>#REF!</f>
        <v>#REF!</v>
      </c>
      <c r="F7" s="62" t="s">
        <v>297</v>
      </c>
      <c r="G7" s="60">
        <v>0.17</v>
      </c>
      <c r="H7" s="52">
        <v>0.1</v>
      </c>
      <c r="I7" s="52">
        <v>0.73</v>
      </c>
      <c r="J7" s="53">
        <v>1</v>
      </c>
      <c r="K7" s="46"/>
    </row>
    <row r="8" spans="1:256" ht="15" thickBot="1" x14ac:dyDescent="0.25">
      <c r="A8" s="39" t="s">
        <v>171</v>
      </c>
      <c r="B8" s="37" t="s">
        <v>295</v>
      </c>
      <c r="C8" t="e">
        <f>#REF!</f>
        <v>#REF!</v>
      </c>
      <c r="D8" t="e">
        <f>#REF!</f>
        <v>#REF!</v>
      </c>
    </row>
    <row r="9" spans="1:256" ht="15" thickBot="1" x14ac:dyDescent="0.25">
      <c r="A9" s="38" t="s">
        <v>171</v>
      </c>
      <c r="B9" s="37" t="s">
        <v>295</v>
      </c>
      <c r="C9" t="e">
        <f>#REF!</f>
        <v>#REF!</v>
      </c>
      <c r="D9" t="e">
        <f>#REF!</f>
        <v>#REF!</v>
      </c>
    </row>
    <row r="10" spans="1:256" ht="15" thickBot="1" x14ac:dyDescent="0.25">
      <c r="A10" s="36" t="s">
        <v>171</v>
      </c>
      <c r="B10" s="37" t="s">
        <v>295</v>
      </c>
      <c r="C10" t="e">
        <f>#REF!</f>
        <v>#REF!</v>
      </c>
      <c r="D10" t="e">
        <f>#REF!</f>
        <v>#REF!</v>
      </c>
    </row>
    <row r="11" spans="1:256" ht="15" thickBot="1" x14ac:dyDescent="0.25">
      <c r="A11" s="36" t="s">
        <v>171</v>
      </c>
      <c r="B11" s="37" t="s">
        <v>295</v>
      </c>
      <c r="C11" t="e">
        <f>#REF!</f>
        <v>#REF!</v>
      </c>
      <c r="D11" t="e">
        <f>#REF!</f>
        <v>#REF!</v>
      </c>
    </row>
    <row r="12" spans="1:256" ht="15" thickBot="1" x14ac:dyDescent="0.25">
      <c r="A12" s="36" t="s">
        <v>171</v>
      </c>
      <c r="B12" s="37" t="s">
        <v>295</v>
      </c>
      <c r="C12" t="e">
        <f>#REF!</f>
        <v>#REF!</v>
      </c>
      <c r="D12" t="e">
        <f>#REF!</f>
        <v>#REF!</v>
      </c>
    </row>
    <row r="13" spans="1:256" ht="15" thickBot="1" x14ac:dyDescent="0.25">
      <c r="A13" s="36" t="s">
        <v>171</v>
      </c>
      <c r="B13" s="37" t="s">
        <v>295</v>
      </c>
      <c r="C13" t="e">
        <f>#REF!</f>
        <v>#REF!</v>
      </c>
      <c r="D13" t="e">
        <f>#REF!</f>
        <v>#REF!</v>
      </c>
    </row>
    <row r="14" spans="1:256" ht="15" thickBot="1" x14ac:dyDescent="0.25">
      <c r="A14" s="36" t="s">
        <v>171</v>
      </c>
      <c r="B14" s="37" t="s">
        <v>295</v>
      </c>
      <c r="C14" t="e">
        <f>#REF!</f>
        <v>#REF!</v>
      </c>
      <c r="D14" t="e">
        <f>#REF!</f>
        <v>#REF!</v>
      </c>
    </row>
    <row r="15" spans="1:256" ht="15" thickBot="1" x14ac:dyDescent="0.25">
      <c r="A15" s="36" t="s">
        <v>171</v>
      </c>
      <c r="B15" s="37" t="s">
        <v>295</v>
      </c>
      <c r="C15" t="e">
        <f>#REF!</f>
        <v>#REF!</v>
      </c>
      <c r="D15" t="e">
        <f>#REF!</f>
        <v>#REF!</v>
      </c>
    </row>
    <row r="16" spans="1:256" ht="15" thickBot="1" x14ac:dyDescent="0.25">
      <c r="A16" s="36" t="s">
        <v>171</v>
      </c>
      <c r="B16" s="37" t="s">
        <v>295</v>
      </c>
      <c r="C16" t="e">
        <f>#REF!</f>
        <v>#REF!</v>
      </c>
      <c r="D16" t="e">
        <f>#REF!</f>
        <v>#REF!</v>
      </c>
    </row>
    <row r="17" spans="1:4" ht="15" thickBot="1" x14ac:dyDescent="0.25">
      <c r="A17" s="38" t="s">
        <v>171</v>
      </c>
      <c r="B17" s="37" t="s">
        <v>295</v>
      </c>
      <c r="C17" t="e">
        <f>#REF!</f>
        <v>#REF!</v>
      </c>
      <c r="D17" t="e">
        <f>#REF!</f>
        <v>#REF!</v>
      </c>
    </row>
    <row r="18" spans="1:4" ht="15" thickBot="1" x14ac:dyDescent="0.25">
      <c r="A18" s="39" t="s">
        <v>298</v>
      </c>
      <c r="B18" s="37" t="s">
        <v>295</v>
      </c>
      <c r="C18" t="e">
        <f>#REF!</f>
        <v>#REF!</v>
      </c>
      <c r="D18" t="e">
        <f>#REF!</f>
        <v>#REF!</v>
      </c>
    </row>
    <row r="19" spans="1:4" ht="15" thickBot="1" x14ac:dyDescent="0.25">
      <c r="A19" s="36" t="s">
        <v>305</v>
      </c>
      <c r="B19" s="37" t="s">
        <v>295</v>
      </c>
      <c r="C19" t="e">
        <f>#REF!</f>
        <v>#REF!</v>
      </c>
      <c r="D19" t="e">
        <f>#REF!</f>
        <v>#REF!</v>
      </c>
    </row>
    <row r="20" spans="1:4" ht="15" thickBot="1" x14ac:dyDescent="0.25">
      <c r="A20" s="36" t="s">
        <v>304</v>
      </c>
      <c r="B20" s="37" t="s">
        <v>295</v>
      </c>
      <c r="C20" t="e">
        <f>#REF!</f>
        <v>#REF!</v>
      </c>
      <c r="D20" t="e">
        <f>#REF!</f>
        <v>#REF!</v>
      </c>
    </row>
    <row r="21" spans="1:4" ht="15" thickBot="1" x14ac:dyDescent="0.25">
      <c r="A21" s="39" t="s">
        <v>298</v>
      </c>
      <c r="B21" s="40" t="s">
        <v>299</v>
      </c>
      <c r="C21" t="e">
        <f>#REF!</f>
        <v>#REF!</v>
      </c>
      <c r="D21" t="e">
        <f>#REF!</f>
        <v>#REF!</v>
      </c>
    </row>
    <row r="22" spans="1:4" ht="15" thickBot="1" x14ac:dyDescent="0.25">
      <c r="A22" s="39" t="s">
        <v>298</v>
      </c>
      <c r="B22" s="40" t="s">
        <v>299</v>
      </c>
      <c r="C22" t="e">
        <f>#REF!</f>
        <v>#REF!</v>
      </c>
      <c r="D22" t="e">
        <f>#REF!</f>
        <v>#REF!</v>
      </c>
    </row>
    <row r="23" spans="1:4" ht="15" thickBot="1" x14ac:dyDescent="0.25">
      <c r="A23" s="38" t="s">
        <v>307</v>
      </c>
      <c r="B23" s="40" t="s">
        <v>299</v>
      </c>
      <c r="C23" t="e">
        <f>#REF!</f>
        <v>#REF!</v>
      </c>
      <c r="D23" t="e">
        <f>#REF!</f>
        <v>#REF!</v>
      </c>
    </row>
    <row r="24" spans="1:4" ht="15" thickBot="1" x14ac:dyDescent="0.25">
      <c r="A24" s="41" t="s">
        <v>298</v>
      </c>
      <c r="B24" s="40" t="s">
        <v>299</v>
      </c>
      <c r="C24" t="e">
        <f>#REF!</f>
        <v>#REF!</v>
      </c>
      <c r="D24" t="e">
        <f>#REF!</f>
        <v>#REF!</v>
      </c>
    </row>
    <row r="25" spans="1:4" ht="15" thickBot="1" x14ac:dyDescent="0.25">
      <c r="A25" s="38" t="s">
        <v>298</v>
      </c>
      <c r="B25" s="40" t="s">
        <v>299</v>
      </c>
      <c r="C25" t="e">
        <f>#REF!</f>
        <v>#REF!</v>
      </c>
      <c r="D25" t="e">
        <f>#REF!</f>
        <v>#REF!</v>
      </c>
    </row>
    <row r="26" spans="1:4" ht="15" thickBot="1" x14ac:dyDescent="0.25">
      <c r="A26" s="36" t="s">
        <v>298</v>
      </c>
      <c r="B26" s="40" t="s">
        <v>299</v>
      </c>
      <c r="C26" t="e">
        <f>#REF!</f>
        <v>#REF!</v>
      </c>
      <c r="D26" t="e">
        <f>#REF!</f>
        <v>#REF!</v>
      </c>
    </row>
    <row r="27" spans="1:4" ht="15" thickBot="1" x14ac:dyDescent="0.25">
      <c r="A27" s="41" t="s">
        <v>298</v>
      </c>
      <c r="B27" s="40" t="s">
        <v>299</v>
      </c>
      <c r="C27" t="e">
        <f>#REF!</f>
        <v>#REF!</v>
      </c>
      <c r="D27" t="e">
        <f>#REF!</f>
        <v>#REF!</v>
      </c>
    </row>
    <row r="28" spans="1:4" ht="15" thickBot="1" x14ac:dyDescent="0.25">
      <c r="A28" s="42" t="s">
        <v>298</v>
      </c>
      <c r="B28" s="40" t="s">
        <v>299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38" t="s">
        <v>307</v>
      </c>
      <c r="B29" s="40" t="s">
        <v>299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38" t="s">
        <v>307</v>
      </c>
      <c r="B30" s="43" t="s">
        <v>301</v>
      </c>
    </row>
    <row r="31" spans="1:4" ht="15" thickBot="1" x14ac:dyDescent="0.25">
      <c r="A31" s="36" t="s">
        <v>303</v>
      </c>
      <c r="B31" s="43" t="s">
        <v>301</v>
      </c>
    </row>
    <row r="32" spans="1:4" ht="15" thickBot="1" x14ac:dyDescent="0.25">
      <c r="A32" s="41" t="s">
        <v>302</v>
      </c>
      <c r="B32" s="43" t="s">
        <v>301</v>
      </c>
    </row>
    <row r="33" spans="1:4" ht="15" thickBot="1" x14ac:dyDescent="0.25">
      <c r="A33" s="38" t="s">
        <v>307</v>
      </c>
      <c r="B33" s="43" t="s">
        <v>301</v>
      </c>
    </row>
    <row r="34" spans="1:4" ht="15" thickBot="1" x14ac:dyDescent="0.25">
      <c r="A34" s="38" t="s">
        <v>307</v>
      </c>
      <c r="B34" s="43" t="s">
        <v>301</v>
      </c>
    </row>
    <row r="35" spans="1:4" ht="15" thickBot="1" x14ac:dyDescent="0.25">
      <c r="A35" s="41" t="s">
        <v>302</v>
      </c>
      <c r="B35" s="43" t="s">
        <v>301</v>
      </c>
    </row>
    <row r="36" spans="1:4" ht="15" thickBot="1" x14ac:dyDescent="0.25">
      <c r="A36" s="38" t="s">
        <v>302</v>
      </c>
      <c r="B36" s="43" t="s">
        <v>301</v>
      </c>
    </row>
    <row r="37" spans="1:4" ht="15" thickBot="1" x14ac:dyDescent="0.25">
      <c r="A37" s="38" t="s">
        <v>302</v>
      </c>
      <c r="B37" s="43" t="s">
        <v>301</v>
      </c>
    </row>
    <row r="38" spans="1:4" ht="15" thickBot="1" x14ac:dyDescent="0.25">
      <c r="A38" s="38" t="s">
        <v>302</v>
      </c>
      <c r="B38" s="43" t="s">
        <v>301</v>
      </c>
    </row>
    <row r="39" spans="1:4" ht="22.5" customHeight="1" thickBot="1" x14ac:dyDescent="0.25">
      <c r="A39" s="38" t="s">
        <v>307</v>
      </c>
      <c r="B39" s="43" t="s">
        <v>301</v>
      </c>
      <c r="C39" t="e">
        <f>#REF!</f>
        <v>#REF!</v>
      </c>
      <c r="D39" t="e">
        <f>#REF!</f>
        <v>#REF!</v>
      </c>
    </row>
    <row r="40" spans="1:4" ht="19.5" customHeight="1" thickBot="1" x14ac:dyDescent="0.25">
      <c r="A40" s="38" t="s">
        <v>307</v>
      </c>
      <c r="B40" s="43" t="s">
        <v>301</v>
      </c>
      <c r="C40" t="e">
        <f>#REF!</f>
        <v>#REF!</v>
      </c>
      <c r="D40" t="e">
        <f>#REF!</f>
        <v>#REF!</v>
      </c>
    </row>
    <row r="41" spans="1:4" ht="20.25" customHeight="1" thickBot="1" x14ac:dyDescent="0.25">
      <c r="A41" s="38" t="s">
        <v>307</v>
      </c>
      <c r="B41" s="43" t="s">
        <v>301</v>
      </c>
      <c r="C41" t="e">
        <f>#REF!</f>
        <v>#REF!</v>
      </c>
      <c r="D41" t="e">
        <f>#REF!</f>
        <v>#REF!</v>
      </c>
    </row>
    <row r="42" spans="1:4" ht="20.25" customHeight="1" thickBot="1" x14ac:dyDescent="0.25">
      <c r="A42" s="38" t="s">
        <v>307</v>
      </c>
      <c r="B42" s="43" t="s">
        <v>301</v>
      </c>
    </row>
    <row r="43" spans="1:4" ht="21" customHeight="1" thickBot="1" x14ac:dyDescent="0.25">
      <c r="A43" s="38" t="s">
        <v>307</v>
      </c>
      <c r="B43" s="43" t="s">
        <v>301</v>
      </c>
      <c r="C43" t="e">
        <f>#REF!</f>
        <v>#REF!</v>
      </c>
      <c r="D43" t="e">
        <f>#REF!</f>
        <v>#REF!</v>
      </c>
    </row>
    <row r="44" spans="1:4" ht="18.75" customHeight="1" thickBot="1" x14ac:dyDescent="0.25">
      <c r="A44" s="38" t="s">
        <v>307</v>
      </c>
      <c r="B44" s="43" t="s">
        <v>301</v>
      </c>
    </row>
    <row r="45" spans="1:4" ht="16.5" customHeight="1" thickBot="1" x14ac:dyDescent="0.25">
      <c r="A45" s="38" t="s">
        <v>302</v>
      </c>
      <c r="B45" s="43" t="s">
        <v>301</v>
      </c>
    </row>
    <row r="46" spans="1:4" ht="18" customHeight="1" thickBot="1" x14ac:dyDescent="0.25">
      <c r="A46" s="38" t="s">
        <v>307</v>
      </c>
      <c r="B46" s="43" t="s">
        <v>301</v>
      </c>
      <c r="C46" s="8"/>
      <c r="D46" s="34"/>
    </row>
    <row r="47" spans="1:4" ht="21.75" customHeight="1" thickBot="1" x14ac:dyDescent="0.25">
      <c r="A47" s="38" t="s">
        <v>307</v>
      </c>
      <c r="B47" s="43" t="s">
        <v>301</v>
      </c>
      <c r="C47" s="32"/>
      <c r="D47" s="33"/>
    </row>
    <row r="48" spans="1:4" ht="20.25" customHeight="1" thickBot="1" x14ac:dyDescent="0.25">
      <c r="A48" s="38" t="s">
        <v>307</v>
      </c>
      <c r="B48" s="43" t="s">
        <v>301</v>
      </c>
      <c r="C48" s="8"/>
      <c r="D48" s="2"/>
    </row>
    <row r="49" spans="1:4" ht="15" thickBot="1" x14ac:dyDescent="0.25">
      <c r="A49" s="39" t="s">
        <v>303</v>
      </c>
      <c r="B49" s="43" t="s">
        <v>301</v>
      </c>
      <c r="C49" s="8"/>
      <c r="D49" s="2"/>
    </row>
    <row r="50" spans="1:4" ht="20.25" customHeight="1" thickBot="1" x14ac:dyDescent="0.25">
      <c r="A50" s="38" t="s">
        <v>307</v>
      </c>
      <c r="B50" s="43" t="s">
        <v>301</v>
      </c>
      <c r="C50" s="8"/>
      <c r="D50" s="2"/>
    </row>
    <row r="51" spans="1:4" ht="19.5" customHeight="1" thickBot="1" x14ac:dyDescent="0.25">
      <c r="A51" s="38" t="s">
        <v>307</v>
      </c>
      <c r="B51" s="43" t="s">
        <v>301</v>
      </c>
      <c r="C51" s="8"/>
      <c r="D51" s="2"/>
    </row>
    <row r="52" spans="1:4" ht="17.25" customHeight="1" thickBot="1" x14ac:dyDescent="0.25">
      <c r="A52" s="38" t="s">
        <v>307</v>
      </c>
      <c r="B52" s="43" t="s">
        <v>301</v>
      </c>
      <c r="C52" s="8"/>
      <c r="D52" s="2"/>
    </row>
    <row r="53" spans="1:4" ht="15" thickBot="1" x14ac:dyDescent="0.25">
      <c r="A53" s="38" t="s">
        <v>307</v>
      </c>
      <c r="B53" s="43" t="s">
        <v>301</v>
      </c>
    </row>
    <row r="54" spans="1:4" ht="18.75" customHeight="1" thickBot="1" x14ac:dyDescent="0.25">
      <c r="A54" s="38" t="s">
        <v>307</v>
      </c>
      <c r="B54" s="43" t="s">
        <v>301</v>
      </c>
    </row>
    <row r="55" spans="1:4" ht="15" thickBot="1" x14ac:dyDescent="0.25">
      <c r="A55" s="38" t="s">
        <v>303</v>
      </c>
      <c r="B55" s="43" t="s">
        <v>301</v>
      </c>
    </row>
    <row r="56" spans="1:4" ht="15" thickBot="1" x14ac:dyDescent="0.25">
      <c r="A56" s="36" t="s">
        <v>302</v>
      </c>
      <c r="B56" s="43" t="s">
        <v>301</v>
      </c>
    </row>
    <row r="57" spans="1:4" ht="18.75" customHeight="1" thickBot="1" x14ac:dyDescent="0.25">
      <c r="A57" s="38" t="s">
        <v>307</v>
      </c>
      <c r="B57" s="43" t="s">
        <v>301</v>
      </c>
    </row>
    <row r="58" spans="1:4" ht="15" thickBot="1" x14ac:dyDescent="0.25">
      <c r="A58" s="36" t="s">
        <v>302</v>
      </c>
      <c r="B58" s="43" t="s">
        <v>301</v>
      </c>
    </row>
    <row r="59" spans="1:4" ht="21" customHeight="1" thickBot="1" x14ac:dyDescent="0.25">
      <c r="A59" s="38" t="s">
        <v>307</v>
      </c>
      <c r="B59" s="43" t="s">
        <v>301</v>
      </c>
    </row>
    <row r="60" spans="1:4" ht="20.25" customHeight="1" thickBot="1" x14ac:dyDescent="0.25">
      <c r="A60" s="38" t="s">
        <v>307</v>
      </c>
      <c r="B60" s="43" t="s">
        <v>301</v>
      </c>
    </row>
    <row r="61" spans="1:4" ht="21" customHeight="1" thickBot="1" x14ac:dyDescent="0.25">
      <c r="A61" s="38" t="s">
        <v>307</v>
      </c>
      <c r="B61" s="43" t="s">
        <v>301</v>
      </c>
    </row>
    <row r="62" spans="1:4" ht="19.5" customHeight="1" thickBot="1" x14ac:dyDescent="0.25">
      <c r="A62" s="38" t="s">
        <v>307</v>
      </c>
      <c r="B62" s="43" t="s">
        <v>301</v>
      </c>
    </row>
    <row r="63" spans="1:4" ht="15" thickBot="1" x14ac:dyDescent="0.25">
      <c r="A63" s="44" t="s">
        <v>302</v>
      </c>
      <c r="B63" s="43" t="s">
        <v>301</v>
      </c>
    </row>
    <row r="64" spans="1:4" ht="21.75" customHeight="1" thickBot="1" x14ac:dyDescent="0.25">
      <c r="A64" s="38" t="s">
        <v>307</v>
      </c>
      <c r="B64" s="43" t="s">
        <v>301</v>
      </c>
    </row>
    <row r="65" spans="1:2" ht="21" customHeight="1" thickBot="1" x14ac:dyDescent="0.25">
      <c r="A65" s="38" t="s">
        <v>307</v>
      </c>
      <c r="B65" s="43" t="s">
        <v>301</v>
      </c>
    </row>
    <row r="66" spans="1:2" ht="20.25" customHeight="1" thickBot="1" x14ac:dyDescent="0.25">
      <c r="A66" s="38" t="s">
        <v>307</v>
      </c>
      <c r="B66" s="43" t="s">
        <v>301</v>
      </c>
    </row>
    <row r="67" spans="1:2" ht="15" thickBot="1" x14ac:dyDescent="0.25">
      <c r="A67" s="38" t="s">
        <v>302</v>
      </c>
      <c r="B67" s="43" t="s">
        <v>301</v>
      </c>
    </row>
    <row r="68" spans="1:2" ht="15" thickBot="1" x14ac:dyDescent="0.25">
      <c r="A68" s="38" t="s">
        <v>302</v>
      </c>
      <c r="B68" s="43" t="s">
        <v>301</v>
      </c>
    </row>
    <row r="69" spans="1:2" ht="15" thickBot="1" x14ac:dyDescent="0.25">
      <c r="A69" s="38" t="s">
        <v>302</v>
      </c>
      <c r="B69" s="43" t="s">
        <v>301</v>
      </c>
    </row>
    <row r="70" spans="1:2" ht="15" thickBot="1" x14ac:dyDescent="0.25">
      <c r="A70" s="36" t="s">
        <v>302</v>
      </c>
      <c r="B70" s="43" t="s">
        <v>301</v>
      </c>
    </row>
    <row r="71" spans="1:2" ht="15" thickBot="1" x14ac:dyDescent="0.25">
      <c r="A71" s="38" t="s">
        <v>303</v>
      </c>
      <c r="B71" s="43" t="s">
        <v>301</v>
      </c>
    </row>
    <row r="72" spans="1:2" ht="17.25" customHeight="1" thickBot="1" x14ac:dyDescent="0.25">
      <c r="A72" s="38" t="s">
        <v>307</v>
      </c>
      <c r="B72" s="43" t="s">
        <v>301</v>
      </c>
    </row>
    <row r="73" spans="1:2" ht="15" thickBot="1" x14ac:dyDescent="0.25">
      <c r="A73" s="36" t="s">
        <v>302</v>
      </c>
      <c r="B73" s="43" t="s">
        <v>301</v>
      </c>
    </row>
    <row r="74" spans="1:2" ht="15" thickBot="1" x14ac:dyDescent="0.25">
      <c r="A74" s="38" t="s">
        <v>302</v>
      </c>
      <c r="B74" s="43" t="s">
        <v>301</v>
      </c>
    </row>
    <row r="75" spans="1:2" ht="16.5" customHeight="1" thickBot="1" x14ac:dyDescent="0.25">
      <c r="A75" s="38" t="s">
        <v>307</v>
      </c>
      <c r="B75" s="43" t="s">
        <v>301</v>
      </c>
    </row>
    <row r="76" spans="1:2" ht="19.5" customHeight="1" thickBot="1" x14ac:dyDescent="0.25">
      <c r="A76" s="38" t="s">
        <v>307</v>
      </c>
      <c r="B76" s="43" t="s">
        <v>301</v>
      </c>
    </row>
    <row r="77" spans="1:2" ht="15" thickBot="1" x14ac:dyDescent="0.25">
      <c r="A77" s="38" t="s">
        <v>303</v>
      </c>
      <c r="B77" s="43" t="s">
        <v>301</v>
      </c>
    </row>
    <row r="78" spans="1:2" ht="21" customHeight="1" thickBot="1" x14ac:dyDescent="0.25">
      <c r="A78" s="38" t="s">
        <v>307</v>
      </c>
      <c r="B78" s="43" t="s">
        <v>301</v>
      </c>
    </row>
    <row r="79" spans="1:2" ht="18" customHeight="1" thickBot="1" x14ac:dyDescent="0.25">
      <c r="A79" s="38" t="s">
        <v>307</v>
      </c>
      <c r="B79" s="43" t="s">
        <v>301</v>
      </c>
    </row>
    <row r="80" spans="1:2" ht="15" thickBot="1" x14ac:dyDescent="0.25">
      <c r="A80" s="38" t="s">
        <v>302</v>
      </c>
      <c r="B80" s="43" t="s">
        <v>301</v>
      </c>
    </row>
    <row r="81" spans="1:14" ht="15" thickBot="1" x14ac:dyDescent="0.25">
      <c r="A81" s="38" t="s">
        <v>302</v>
      </c>
      <c r="B81" s="43" t="s">
        <v>301</v>
      </c>
    </row>
    <row r="82" spans="1:14" ht="20.25" customHeight="1" thickBot="1" x14ac:dyDescent="0.25">
      <c r="A82" s="38" t="s">
        <v>307</v>
      </c>
      <c r="B82" s="43" t="s">
        <v>301</v>
      </c>
    </row>
    <row r="83" spans="1:14" ht="21.75" customHeight="1" thickBot="1" x14ac:dyDescent="0.25">
      <c r="A83" s="38" t="s">
        <v>307</v>
      </c>
      <c r="B83" s="43" t="s">
        <v>301</v>
      </c>
    </row>
    <row r="84" spans="1:14" ht="15" thickBot="1" x14ac:dyDescent="0.25">
      <c r="A84" s="36" t="s">
        <v>303</v>
      </c>
      <c r="B84" s="43" t="s">
        <v>301</v>
      </c>
    </row>
    <row r="85" spans="1:14" ht="21.75" customHeight="1" thickBot="1" x14ac:dyDescent="0.25">
      <c r="A85" s="38" t="s">
        <v>307</v>
      </c>
      <c r="B85" s="43" t="s">
        <v>301</v>
      </c>
    </row>
    <row r="86" spans="1:14" ht="18" customHeight="1" thickBot="1" x14ac:dyDescent="0.25">
      <c r="A86" s="38" t="s">
        <v>307</v>
      </c>
      <c r="B86" s="43" t="s">
        <v>301</v>
      </c>
    </row>
    <row r="87" spans="1:14" ht="18.75" customHeight="1" thickBot="1" x14ac:dyDescent="0.25">
      <c r="A87" s="38" t="s">
        <v>307</v>
      </c>
      <c r="B87" s="43" t="s">
        <v>301</v>
      </c>
    </row>
    <row r="88" spans="1:14" ht="19.5" customHeight="1" thickBot="1" x14ac:dyDescent="0.25">
      <c r="A88" s="38" t="s">
        <v>307</v>
      </c>
      <c r="B88" s="43" t="s">
        <v>301</v>
      </c>
    </row>
    <row r="89" spans="1:14" ht="15" thickBot="1" x14ac:dyDescent="0.25">
      <c r="A89" s="36" t="s">
        <v>303</v>
      </c>
      <c r="B89" s="43" t="s">
        <v>301</v>
      </c>
    </row>
    <row r="90" spans="1:14" ht="18.75" customHeight="1" thickBot="1" x14ac:dyDescent="0.25">
      <c r="A90" s="38" t="s">
        <v>307</v>
      </c>
      <c r="B90" s="43" t="s">
        <v>301</v>
      </c>
    </row>
    <row r="91" spans="1:14" ht="20.25" customHeight="1" thickBot="1" x14ac:dyDescent="0.25">
      <c r="A91" s="38" t="s">
        <v>307</v>
      </c>
      <c r="B91" s="43" t="s">
        <v>301</v>
      </c>
    </row>
    <row r="92" spans="1:14" ht="15" thickBot="1" x14ac:dyDescent="0.25">
      <c r="A92" s="42" t="s">
        <v>302</v>
      </c>
      <c r="B92" s="43" t="s">
        <v>301</v>
      </c>
    </row>
    <row r="93" spans="1:14" ht="22.5" customHeight="1" thickBot="1" x14ac:dyDescent="0.25">
      <c r="A93" s="38" t="s">
        <v>307</v>
      </c>
      <c r="B93" s="43" t="s">
        <v>301</v>
      </c>
    </row>
    <row r="94" spans="1:14" ht="15" thickBot="1" x14ac:dyDescent="0.25">
      <c r="A94" s="36" t="s">
        <v>303</v>
      </c>
      <c r="B94" s="43" t="s">
        <v>301</v>
      </c>
    </row>
    <row r="95" spans="1:14" ht="15" thickBot="1" x14ac:dyDescent="0.25">
      <c r="F95" s="256" t="s">
        <v>335</v>
      </c>
      <c r="G95" s="257"/>
      <c r="H95" s="257"/>
      <c r="I95" s="257"/>
      <c r="J95" s="257"/>
      <c r="K95" s="257"/>
      <c r="L95" s="257"/>
      <c r="M95" s="257"/>
      <c r="N95" s="258"/>
    </row>
    <row r="96" spans="1:14" ht="36.75" thickBot="1" x14ac:dyDescent="0.25">
      <c r="F96" s="79"/>
      <c r="G96" s="75" t="s">
        <v>307</v>
      </c>
      <c r="H96" s="76" t="s">
        <v>308</v>
      </c>
      <c r="I96" s="75" t="s">
        <v>310</v>
      </c>
      <c r="J96" s="77" t="s">
        <v>336</v>
      </c>
      <c r="K96" s="75" t="s">
        <v>311</v>
      </c>
      <c r="L96" s="75" t="s">
        <v>305</v>
      </c>
      <c r="M96" s="78" t="s">
        <v>304</v>
      </c>
      <c r="N96" s="80" t="s">
        <v>293</v>
      </c>
    </row>
    <row r="97" spans="6:14" ht="15" thickTop="1" x14ac:dyDescent="0.2">
      <c r="F97" s="81" t="s">
        <v>313</v>
      </c>
      <c r="G97" s="47">
        <v>41</v>
      </c>
      <c r="H97" s="49">
        <v>18</v>
      </c>
      <c r="I97" s="47">
        <v>12</v>
      </c>
      <c r="J97" s="47">
        <v>8</v>
      </c>
      <c r="K97" s="47">
        <v>8</v>
      </c>
      <c r="L97" s="50">
        <v>1</v>
      </c>
      <c r="M97" s="50">
        <v>1</v>
      </c>
      <c r="N97" s="82">
        <f>SUM(G97:M97)</f>
        <v>89</v>
      </c>
    </row>
    <row r="98" spans="6:14" ht="15" thickBot="1" x14ac:dyDescent="0.25">
      <c r="F98" s="83" t="s">
        <v>297</v>
      </c>
      <c r="G98" s="52" t="s">
        <v>337</v>
      </c>
      <c r="H98" s="84" t="s">
        <v>338</v>
      </c>
      <c r="I98" s="52" t="s">
        <v>339</v>
      </c>
      <c r="J98" s="52" t="s">
        <v>340</v>
      </c>
      <c r="K98" s="52" t="s">
        <v>340</v>
      </c>
      <c r="L98" s="85" t="s">
        <v>341</v>
      </c>
      <c r="M98" s="85" t="s">
        <v>341</v>
      </c>
      <c r="N98" s="86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Gateway</dc:creator>
  <cp:keywords/>
  <dc:description/>
  <cp:lastModifiedBy>Diana Garavito</cp:lastModifiedBy>
  <cp:revision/>
  <dcterms:created xsi:type="dcterms:W3CDTF">2012-10-09T16:21:58Z</dcterms:created>
  <dcterms:modified xsi:type="dcterms:W3CDTF">2023-01-04T03:25:43Z</dcterms:modified>
  <cp:category/>
  <cp:contentStatus/>
</cp:coreProperties>
</file>